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Licitações 2019\Pregão Eletrônico\PE 04.2019 - Manutenção Predial\"/>
    </mc:Choice>
  </mc:AlternateContent>
  <bookViews>
    <workbookView xWindow="0" yWindow="0" windowWidth="20490" windowHeight="7620" tabRatio="500"/>
  </bookViews>
  <sheets>
    <sheet name="Oficial de Manutenção" sheetId="13" r:id="rId1"/>
    <sheet name="Bombeiro Hidráulico" sheetId="12" r:id="rId2"/>
    <sheet name="Eletricista" sheetId="10" r:id="rId3"/>
    <sheet name="Resumo" sheetId="11" r:id="rId4"/>
  </sheets>
  <definedNames>
    <definedName name="_xlnm.Print_Area" localSheetId="1">'Bombeiro Hidráulico'!$B$1:$L$141</definedName>
    <definedName name="_xlnm.Print_Area" localSheetId="2">Eletricista!$B$1:$L$141</definedName>
    <definedName name="_xlnm.Print_Area" localSheetId="0">'Oficial de Manutenção'!$B$1:$L$141</definedName>
    <definedName name="Excel_BuiltIn_Print_Area_2">"$#REF!.$A$1:$J$73"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57" i="10" l="1"/>
  <c r="L56" i="10"/>
  <c r="L57" i="12"/>
  <c r="L56" i="12"/>
  <c r="L57" i="13"/>
  <c r="L56" i="13"/>
  <c r="L24" i="13" l="1"/>
  <c r="J120" i="13"/>
  <c r="K116" i="13" s="1"/>
  <c r="K120" i="13" s="1"/>
  <c r="L110" i="13"/>
  <c r="L133" i="13" s="1"/>
  <c r="L97" i="13"/>
  <c r="L101" i="13" s="1"/>
  <c r="K93" i="13"/>
  <c r="K76" i="13"/>
  <c r="K49" i="13"/>
  <c r="K51" i="13" s="1"/>
  <c r="K39" i="13"/>
  <c r="K69" i="13" s="1"/>
  <c r="L24" i="12"/>
  <c r="J120" i="12"/>
  <c r="K116" i="12" s="1"/>
  <c r="K120" i="12" s="1"/>
  <c r="L110" i="12"/>
  <c r="L133" i="12" s="1"/>
  <c r="L97" i="12"/>
  <c r="L101" i="12" s="1"/>
  <c r="K93" i="12"/>
  <c r="K76" i="12"/>
  <c r="K49" i="12"/>
  <c r="K51" i="12" s="1"/>
  <c r="K39" i="12"/>
  <c r="K69" i="12" s="1"/>
  <c r="D8" i="11"/>
  <c r="C8" i="11"/>
  <c r="L32" i="12" l="1"/>
  <c r="L90" i="12" s="1"/>
  <c r="L65" i="12"/>
  <c r="L71" i="12" s="1"/>
  <c r="L65" i="13"/>
  <c r="L71" i="13" s="1"/>
  <c r="K70" i="13"/>
  <c r="K72" i="13" s="1"/>
  <c r="K79" i="13"/>
  <c r="K81" i="13" s="1"/>
  <c r="L32" i="13"/>
  <c r="K79" i="12"/>
  <c r="K70" i="12"/>
  <c r="K72" i="12" s="1"/>
  <c r="L88" i="12" l="1"/>
  <c r="L37" i="12"/>
  <c r="L39" i="12" s="1"/>
  <c r="L80" i="12"/>
  <c r="L77" i="12"/>
  <c r="L78" i="12"/>
  <c r="L91" i="12"/>
  <c r="L92" i="12"/>
  <c r="L79" i="12"/>
  <c r="L81" i="12" s="1"/>
  <c r="L131" i="12" s="1"/>
  <c r="L89" i="12"/>
  <c r="L129" i="12"/>
  <c r="L75" i="12"/>
  <c r="L38" i="12"/>
  <c r="L87" i="12"/>
  <c r="L76" i="12"/>
  <c r="L89" i="13"/>
  <c r="L78" i="13"/>
  <c r="L75" i="13"/>
  <c r="L38" i="13"/>
  <c r="L91" i="13"/>
  <c r="L79" i="13"/>
  <c r="L90" i="13"/>
  <c r="L92" i="13"/>
  <c r="L88" i="13"/>
  <c r="L80" i="13"/>
  <c r="L77" i="13"/>
  <c r="L37" i="13"/>
  <c r="L129" i="13"/>
  <c r="L87" i="13"/>
  <c r="L76" i="13"/>
  <c r="K81" i="12"/>
  <c r="L93" i="12" l="1"/>
  <c r="L100" i="12" s="1"/>
  <c r="L102" i="12" s="1"/>
  <c r="L132" i="12" s="1"/>
  <c r="L39" i="13"/>
  <c r="L93" i="13"/>
  <c r="L100" i="13" s="1"/>
  <c r="L102" i="13" s="1"/>
  <c r="L132" i="13" s="1"/>
  <c r="L81" i="13"/>
  <c r="L131" i="13" s="1"/>
  <c r="L44" i="13"/>
  <c r="L69" i="12"/>
  <c r="L47" i="12"/>
  <c r="L48" i="12"/>
  <c r="L50" i="12"/>
  <c r="L49" i="12"/>
  <c r="L43" i="12"/>
  <c r="L44" i="12"/>
  <c r="L45" i="12"/>
  <c r="L46" i="12"/>
  <c r="L69" i="13" l="1"/>
  <c r="L43" i="13"/>
  <c r="L49" i="13"/>
  <c r="L45" i="13"/>
  <c r="L47" i="13"/>
  <c r="L46" i="13"/>
  <c r="L50" i="13"/>
  <c r="L48" i="13"/>
  <c r="L51" i="12"/>
  <c r="L70" i="12" s="1"/>
  <c r="L72" i="12" s="1"/>
  <c r="L130" i="12" s="1"/>
  <c r="L134" i="12" s="1"/>
  <c r="L51" i="13" l="1"/>
  <c r="L70" i="13" s="1"/>
  <c r="L72" i="13" s="1"/>
  <c r="L130" i="13" s="1"/>
  <c r="L134" i="13" s="1"/>
  <c r="L113" i="13" s="1"/>
  <c r="L114" i="13" s="1"/>
  <c r="L113" i="12"/>
  <c r="L114" i="12" s="1"/>
  <c r="L117" i="12" s="1"/>
  <c r="L118" i="13" l="1"/>
  <c r="L117" i="13"/>
  <c r="L116" i="13"/>
  <c r="L119" i="13"/>
  <c r="L115" i="13"/>
  <c r="L119" i="12"/>
  <c r="L115" i="12"/>
  <c r="L118" i="12"/>
  <c r="L116" i="12"/>
  <c r="L120" i="13" l="1"/>
  <c r="L135" i="13" s="1"/>
  <c r="L136" i="13" s="1"/>
  <c r="L120" i="12"/>
  <c r="L135" i="12" s="1"/>
  <c r="L136" i="12" s="1"/>
  <c r="L144" i="13" l="1"/>
  <c r="E140" i="13"/>
  <c r="I140" i="13" s="1"/>
  <c r="L140" i="13" s="1"/>
  <c r="E5" i="11" s="1"/>
  <c r="L144" i="12"/>
  <c r="E140" i="12"/>
  <c r="I140" i="12" s="1"/>
  <c r="L140" i="12" s="1"/>
  <c r="E7" i="11" s="1"/>
  <c r="F7" i="11" s="1"/>
  <c r="F5" i="11" l="1"/>
  <c r="L25" i="10"/>
  <c r="L24" i="10"/>
  <c r="L65" i="10" s="1"/>
  <c r="J120" i="10"/>
  <c r="K116" i="10" s="1"/>
  <c r="K120" i="10" s="1"/>
  <c r="L110" i="10"/>
  <c r="L133" i="10" s="1"/>
  <c r="L97" i="10"/>
  <c r="L101" i="10" s="1"/>
  <c r="K93" i="10"/>
  <c r="K76" i="10"/>
  <c r="K49" i="10"/>
  <c r="K51" i="10" s="1"/>
  <c r="K39" i="10"/>
  <c r="K69" i="10" s="1"/>
  <c r="L71" i="10" l="1"/>
  <c r="L32" i="10"/>
  <c r="L89" i="10" s="1"/>
  <c r="K79" i="10"/>
  <c r="K81" i="10" s="1"/>
  <c r="K70" i="10"/>
  <c r="K72" i="10" s="1"/>
  <c r="L78" i="10"/>
  <c r="L75" i="10"/>
  <c r="L38" i="10"/>
  <c r="L91" i="10"/>
  <c r="L79" i="10"/>
  <c r="L90" i="10"/>
  <c r="L88" i="10"/>
  <c r="L80" i="10"/>
  <c r="L77" i="10"/>
  <c r="L87" i="10"/>
  <c r="L76" i="10"/>
  <c r="L37" i="10" l="1"/>
  <c r="L39" i="10" s="1"/>
  <c r="L92" i="10"/>
  <c r="L93" i="10" s="1"/>
  <c r="L100" i="10" s="1"/>
  <c r="L102" i="10" s="1"/>
  <c r="L132" i="10" s="1"/>
  <c r="L129" i="10"/>
  <c r="L81" i="10"/>
  <c r="L131" i="10" s="1"/>
  <c r="L49" i="10" l="1"/>
  <c r="L44" i="10"/>
  <c r="L48" i="10"/>
  <c r="L43" i="10"/>
  <c r="L50" i="10"/>
  <c r="L45" i="10"/>
  <c r="L69" i="10"/>
  <c r="L47" i="10"/>
  <c r="L46" i="10"/>
  <c r="L51" i="10" l="1"/>
  <c r="L70" i="10" s="1"/>
  <c r="L72" i="10" s="1"/>
  <c r="L130" i="10" s="1"/>
  <c r="L134" i="10" s="1"/>
  <c r="L113" i="10" s="1"/>
  <c r="L114" i="10" s="1"/>
  <c r="L118" i="10" l="1"/>
  <c r="L116" i="10"/>
  <c r="L119" i="10"/>
  <c r="L115" i="10"/>
  <c r="L117" i="10"/>
  <c r="L120" i="10" l="1"/>
  <c r="L135" i="10" s="1"/>
  <c r="L136" i="10" s="1"/>
  <c r="E140" i="10" l="1"/>
  <c r="I140" i="10" s="1"/>
  <c r="L140" i="10" s="1"/>
  <c r="E6" i="11" s="1"/>
  <c r="E8" i="11" s="1"/>
  <c r="F8" i="11" s="1"/>
  <c r="L144" i="10"/>
  <c r="F6" i="11" l="1"/>
</calcChain>
</file>

<file path=xl/comments1.xml><?xml version="1.0" encoding="utf-8"?>
<comments xmlns="http://schemas.openxmlformats.org/spreadsheetml/2006/main">
  <authors>
    <author/>
    <author>CRC</author>
  </authors>
  <commentList>
    <comment ref="B23" authorId="0" shapeId="0">
      <text>
        <r>
          <rPr>
            <sz val="10"/>
            <rFont val="Arial"/>
            <family val="2"/>
          </rPr>
          <t xml:space="preserve"> Nota 1: O módulo 1 refere-se ao valor devido ao empregado pela prestação do serviço no período de 12 meses (
Nota 2 Para empregado que labora a jornada 12x36, em caso da não concessao ou concessao parcial do intervalo intrajornada (parágrafo 4</t>
        </r>
        <r>
          <rPr>
            <vertAlign val="superscript"/>
            <sz val="10"/>
            <rFont val="Arial"/>
            <family val="2"/>
          </rPr>
          <t>o</t>
        </r>
        <r>
          <rPr>
            <sz val="10"/>
            <rFont val="Arial"/>
            <family val="2"/>
          </rPr>
          <t>. Do art. 71 da CLT), o valor a ser pago será inserido na regumenraçao utilizando a alinea G</t>
        </r>
      </text>
    </comment>
    <comment ref="G49" authorId="1" shapeId="0">
      <text>
        <r>
          <rPr>
            <b/>
            <sz val="9"/>
            <color indexed="81"/>
            <rFont val="Segoe UI"/>
            <charset val="1"/>
          </rPr>
          <t xml:space="preserve">
VALOR MÁXIMO</t>
        </r>
      </text>
    </comment>
    <comment ref="I49" authorId="1" shapeId="0">
      <text>
        <r>
          <rPr>
            <b/>
            <sz val="9"/>
            <color indexed="81"/>
            <rFont val="Segoe UI"/>
            <family val="2"/>
          </rPr>
          <t xml:space="preserve">
VALOR MÁXIMO
</t>
        </r>
      </text>
    </comment>
    <comment ref="L56" authorId="1" shapeId="0">
      <text>
        <r>
          <rPr>
            <sz val="9"/>
            <color indexed="81"/>
            <rFont val="Segoe UI"/>
            <family val="2"/>
          </rPr>
          <t xml:space="preserve">
R$ 5,00 (valor da passagem) * 15 ( nº de dias Trabalhados) * 2 (ida e volta)
OBS: Caso tenha mais de uma passagem basta fazer a seguinte fórmula:
=SE((5*15*2)+(5*15*2)-(L24*0,06)&lt;0;0;((5*15*2)+(5*15*2)-(L24*0,06)))</t>
        </r>
      </text>
    </comment>
    <comment ref="C63" authorId="1" shapeId="0">
      <text>
        <r>
          <rPr>
            <b/>
            <sz val="9"/>
            <color indexed="81"/>
            <rFont val="Segoe UI"/>
            <family val="2"/>
          </rPr>
          <t>Não pode existir no Custo Direto - É custo do empregado independente de estar no contrato ou não</t>
        </r>
      </text>
    </comment>
    <comment ref="K77" authorId="1" shapeId="0">
      <text>
        <r>
          <rPr>
            <b/>
            <sz val="9"/>
            <color indexed="81"/>
            <rFont val="Segoe UI"/>
            <family val="2"/>
          </rPr>
          <t xml:space="preserve">A soma C+F tem que dar 5%. Posso usar qualquer valor para isso.
</t>
        </r>
      </text>
    </comment>
    <comment ref="K78" authorId="1" shapeId="0">
      <text>
        <r>
          <rPr>
            <b/>
            <sz val="9"/>
            <color indexed="81"/>
            <rFont val="Segoe UI"/>
            <family val="2"/>
          </rPr>
          <t xml:space="preserve">
ESSE É O VALOR MÁXIMO</t>
        </r>
      </text>
    </comment>
    <comment ref="L113" authorId="1" shapeId="0">
      <text>
        <r>
          <rPr>
            <b/>
            <sz val="9"/>
            <color indexed="81"/>
            <rFont val="Segoe UI"/>
            <family val="2"/>
          </rPr>
          <t xml:space="preserve">
CI = CD x Aliquota</t>
        </r>
      </text>
    </comment>
    <comment ref="L114" authorId="1" shapeId="0">
      <text>
        <r>
          <rPr>
            <b/>
            <sz val="9"/>
            <color indexed="81"/>
            <rFont val="Segoe UI"/>
            <family val="2"/>
          </rPr>
          <t xml:space="preserve">
LUCRO= (CD+CI) X Aliquota</t>
        </r>
      </text>
    </comment>
    <comment ref="J116" authorId="1" shapeId="0">
      <text>
        <r>
          <rPr>
            <b/>
            <sz val="9"/>
            <color indexed="81"/>
            <rFont val="Segoe UI"/>
            <family val="2"/>
          </rPr>
          <t xml:space="preserve">
Essas são as aliquotas do Lucro Presumido</t>
        </r>
      </text>
    </comment>
  </commentList>
</comments>
</file>

<file path=xl/comments2.xml><?xml version="1.0" encoding="utf-8"?>
<comments xmlns="http://schemas.openxmlformats.org/spreadsheetml/2006/main">
  <authors>
    <author/>
    <author>CRC</author>
  </authors>
  <commentList>
    <comment ref="B23" authorId="0" shapeId="0">
      <text>
        <r>
          <rPr>
            <sz val="10"/>
            <rFont val="Arial"/>
            <family val="2"/>
          </rPr>
          <t xml:space="preserve"> Nota 1: O módulo 1 refere-se ao valor devido ao empregado pela prestação do serviço no período de 12 meses (
Nota 2 Para empregado que labora a jornada 12x36, em caso da não concessao ou concessao parcial do intervalo intrajornada (parágrafo 4</t>
        </r>
        <r>
          <rPr>
            <vertAlign val="superscript"/>
            <sz val="10"/>
            <rFont val="Arial"/>
            <family val="2"/>
          </rPr>
          <t>o</t>
        </r>
        <r>
          <rPr>
            <sz val="10"/>
            <rFont val="Arial"/>
            <family val="2"/>
          </rPr>
          <t>. Do art. 71 da CLT), o valor a ser pago será inserido na regumenraçao utilizando a alinea G</t>
        </r>
      </text>
    </comment>
    <comment ref="G49" authorId="1" shapeId="0">
      <text>
        <r>
          <rPr>
            <b/>
            <sz val="9"/>
            <color indexed="81"/>
            <rFont val="Segoe UI"/>
            <charset val="1"/>
          </rPr>
          <t xml:space="preserve">
VALOR MÁXIMO</t>
        </r>
      </text>
    </comment>
    <comment ref="I49" authorId="1" shapeId="0">
      <text>
        <r>
          <rPr>
            <b/>
            <sz val="9"/>
            <color indexed="81"/>
            <rFont val="Segoe UI"/>
            <family val="2"/>
          </rPr>
          <t xml:space="preserve">
VALOR MÁXIMO
</t>
        </r>
      </text>
    </comment>
    <comment ref="L56" authorId="1" shapeId="0">
      <text>
        <r>
          <rPr>
            <sz val="9"/>
            <color indexed="81"/>
            <rFont val="Segoe UI"/>
            <family val="2"/>
          </rPr>
          <t xml:space="preserve">
R$ 5,00 (valor da passagem) * 15 ( nº de dias Trabalhados) * 2 (ida e volta)
OBS: Caso tenha mais de uma passagem basta fazer a seguinte fórmula:
=SE((5*15*2)+(5*15*2)-(L24*0,06)&lt;0;0;((5*15*2)+(5*15*2)-(L24*0,06)))</t>
        </r>
      </text>
    </comment>
    <comment ref="C63" authorId="1" shapeId="0">
      <text>
        <r>
          <rPr>
            <b/>
            <sz val="9"/>
            <color indexed="81"/>
            <rFont val="Segoe UI"/>
            <family val="2"/>
          </rPr>
          <t>Não pode existir no Custo Direto - É custo do empregado independente de estar no contrato ou não</t>
        </r>
      </text>
    </comment>
    <comment ref="K77" authorId="1" shapeId="0">
      <text>
        <r>
          <rPr>
            <b/>
            <sz val="9"/>
            <color indexed="81"/>
            <rFont val="Segoe UI"/>
            <family val="2"/>
          </rPr>
          <t xml:space="preserve">A soma C+F tem que dar 5%. Posso usar qualquer valor para isso.
</t>
        </r>
      </text>
    </comment>
    <comment ref="K78" authorId="1" shapeId="0">
      <text>
        <r>
          <rPr>
            <b/>
            <sz val="9"/>
            <color indexed="81"/>
            <rFont val="Segoe UI"/>
            <family val="2"/>
          </rPr>
          <t xml:space="preserve">
ESSE É O VALOR MÁXIMO</t>
        </r>
      </text>
    </comment>
    <comment ref="L113" authorId="1" shapeId="0">
      <text>
        <r>
          <rPr>
            <b/>
            <sz val="9"/>
            <color indexed="81"/>
            <rFont val="Segoe UI"/>
            <family val="2"/>
          </rPr>
          <t xml:space="preserve">
CI = CD x Aliquota</t>
        </r>
      </text>
    </comment>
    <comment ref="L114" authorId="1" shapeId="0">
      <text>
        <r>
          <rPr>
            <b/>
            <sz val="9"/>
            <color indexed="81"/>
            <rFont val="Segoe UI"/>
            <family val="2"/>
          </rPr>
          <t xml:space="preserve">
LUCRO= (CD+CI) X Aliquota</t>
        </r>
      </text>
    </comment>
    <comment ref="J116" authorId="1" shapeId="0">
      <text>
        <r>
          <rPr>
            <b/>
            <sz val="9"/>
            <color indexed="81"/>
            <rFont val="Segoe UI"/>
            <family val="2"/>
          </rPr>
          <t xml:space="preserve">
Essas são as aliquotas do Lucro Presumido</t>
        </r>
      </text>
    </comment>
  </commentList>
</comments>
</file>

<file path=xl/comments3.xml><?xml version="1.0" encoding="utf-8"?>
<comments xmlns="http://schemas.openxmlformats.org/spreadsheetml/2006/main">
  <authors>
    <author/>
    <author>CRC</author>
  </authors>
  <commentList>
    <comment ref="B23" authorId="0" shapeId="0">
      <text>
        <r>
          <rPr>
            <sz val="10"/>
            <rFont val="Arial"/>
            <family val="2"/>
          </rPr>
          <t xml:space="preserve"> Nota 1: O módulo 1 refere-se ao valor devido ao empregado pela prestação do serviço no período de 12 meses (
Nota 2 Para empregado que labora a jornada 12x36, em caso da não concessao ou concessao parcial do intervalo intrajornada (parágrafo 4</t>
        </r>
        <r>
          <rPr>
            <vertAlign val="superscript"/>
            <sz val="10"/>
            <rFont val="Arial"/>
            <family val="2"/>
          </rPr>
          <t>o</t>
        </r>
        <r>
          <rPr>
            <sz val="10"/>
            <rFont val="Arial"/>
            <family val="2"/>
          </rPr>
          <t>. Do art. 71 da CLT), o valor a ser pago será inserido na regumenraçao utilizando a alinea G</t>
        </r>
      </text>
    </comment>
    <comment ref="G49" authorId="1" shapeId="0">
      <text>
        <r>
          <rPr>
            <b/>
            <sz val="9"/>
            <color indexed="81"/>
            <rFont val="Segoe UI"/>
            <charset val="1"/>
          </rPr>
          <t xml:space="preserve">
VALOR MÁXIMO</t>
        </r>
      </text>
    </comment>
    <comment ref="I49" authorId="1" shapeId="0">
      <text>
        <r>
          <rPr>
            <b/>
            <sz val="9"/>
            <color indexed="81"/>
            <rFont val="Segoe UI"/>
            <family val="2"/>
          </rPr>
          <t xml:space="preserve">
VALOR MÁXIMO
</t>
        </r>
      </text>
    </comment>
    <comment ref="L56" authorId="1" shapeId="0">
      <text>
        <r>
          <rPr>
            <sz val="9"/>
            <color indexed="81"/>
            <rFont val="Segoe UI"/>
            <family val="2"/>
          </rPr>
          <t xml:space="preserve">
R$ 5,00 (valor da passagem) * 15 ( nº de dias Trabalhados) * 2 (ida e volta)
OBS: Caso tenha mais de uma passagem basta fazer a seguinte fórmula:
=SE((5*15*2)+(5*15*2)-(L24*0,06)&lt;0;0;((5*15*2)+(5*15*2)-(L24*0,06)))</t>
        </r>
      </text>
    </comment>
    <comment ref="C63" authorId="1" shapeId="0">
      <text>
        <r>
          <rPr>
            <b/>
            <sz val="9"/>
            <color indexed="81"/>
            <rFont val="Segoe UI"/>
            <family val="2"/>
          </rPr>
          <t>Não pode existir no Custo Direto - É custo do empregado independente de estar no contrato ou não</t>
        </r>
      </text>
    </comment>
    <comment ref="K77" authorId="1" shapeId="0">
      <text>
        <r>
          <rPr>
            <b/>
            <sz val="9"/>
            <color indexed="81"/>
            <rFont val="Segoe UI"/>
            <family val="2"/>
          </rPr>
          <t xml:space="preserve">A soma C+F tem que dar 5%. Posso usar qualquer valor para isso.
</t>
        </r>
      </text>
    </comment>
    <comment ref="K78" authorId="1" shapeId="0">
      <text>
        <r>
          <rPr>
            <b/>
            <sz val="9"/>
            <color indexed="81"/>
            <rFont val="Segoe UI"/>
            <family val="2"/>
          </rPr>
          <t xml:space="preserve">
ESSE É O VALOR MÁXIMO</t>
        </r>
      </text>
    </comment>
    <comment ref="L113" authorId="1" shapeId="0">
      <text>
        <r>
          <rPr>
            <b/>
            <sz val="9"/>
            <color indexed="81"/>
            <rFont val="Segoe UI"/>
            <family val="2"/>
          </rPr>
          <t xml:space="preserve">
CI = CD x Aliquota</t>
        </r>
      </text>
    </comment>
    <comment ref="L114" authorId="1" shapeId="0">
      <text>
        <r>
          <rPr>
            <b/>
            <sz val="9"/>
            <color indexed="81"/>
            <rFont val="Segoe UI"/>
            <family val="2"/>
          </rPr>
          <t xml:space="preserve">
LUCRO= (CD+CI) X Aliquota</t>
        </r>
      </text>
    </comment>
    <comment ref="J116" authorId="1" shapeId="0">
      <text>
        <r>
          <rPr>
            <b/>
            <sz val="9"/>
            <color indexed="81"/>
            <rFont val="Segoe UI"/>
            <family val="2"/>
          </rPr>
          <t xml:space="preserve">
Essas são as aliquotas do Lucro Presumido</t>
        </r>
      </text>
    </comment>
  </commentList>
</comments>
</file>

<file path=xl/sharedStrings.xml><?xml version="1.0" encoding="utf-8"?>
<sst xmlns="http://schemas.openxmlformats.org/spreadsheetml/2006/main" count="704" uniqueCount="164">
  <si>
    <t xml:space="preserve">Número do Processo: </t>
  </si>
  <si>
    <t xml:space="preserve">Número da Licitação: </t>
  </si>
  <si>
    <t>Data do Pregão:</t>
  </si>
  <si>
    <t>Horário:</t>
  </si>
  <si>
    <t>Município (s)  da prestação de serviço</t>
  </si>
  <si>
    <t>Número de meses de execução contratual:</t>
  </si>
  <si>
    <t>Unidade de medida</t>
  </si>
  <si>
    <t>Quantidade total a contratar (em função da unidade de medida):</t>
  </si>
  <si>
    <t>Salário Normativo da Categoria Profissional:</t>
  </si>
  <si>
    <t>Categoria profissional (vinculada a execução contratual)</t>
  </si>
  <si>
    <t>Data base da categoria</t>
  </si>
  <si>
    <t>RAT</t>
  </si>
  <si>
    <t>FAP:</t>
  </si>
  <si>
    <t>Custos Indiretos / Despesas Administrativas</t>
  </si>
  <si>
    <t>Lucro</t>
  </si>
  <si>
    <t xml:space="preserve">Tributos </t>
  </si>
  <si>
    <t>Alíquota</t>
  </si>
  <si>
    <t xml:space="preserve">Tributos Federais </t>
  </si>
  <si>
    <t>PIS:</t>
  </si>
  <si>
    <t>COFINS:</t>
  </si>
  <si>
    <t xml:space="preserve">Tributos Municipais </t>
  </si>
  <si>
    <t>ISSQN:</t>
  </si>
  <si>
    <t>PLANILHA DE CUSTO E FORMAÇÃO DE PREÇOS</t>
  </si>
  <si>
    <t>Descrição do Serviço:</t>
  </si>
  <si>
    <t>►</t>
  </si>
  <si>
    <t>DADOS COMPLEMENTARES PARA COMPOSIÇÃO DOS CUSTOS REFERENTE À MÃO-DE-OBRA</t>
  </si>
  <si>
    <t>Código Brasileiro de Ocupações - CBO</t>
  </si>
  <si>
    <t xml:space="preserve">MÓDULO 01 – Composição da Remuneração </t>
  </si>
  <si>
    <t>VALOR</t>
  </si>
  <si>
    <t>A</t>
  </si>
  <si>
    <t>Salário Base</t>
  </si>
  <si>
    <t>B</t>
  </si>
  <si>
    <t>Adicional de Periculosidade</t>
  </si>
  <si>
    <t>CLT art.s 193 e segs ;CF art. 7º XXIII</t>
  </si>
  <si>
    <t>C</t>
  </si>
  <si>
    <t>Adicional de Insalubridade</t>
  </si>
  <si>
    <t>CLT art. 189 e segs - CF art. 7º XXIII</t>
  </si>
  <si>
    <t>Base de cálculo: Salário mínimo</t>
  </si>
  <si>
    <t>Mín. =10%  |  Méd. = 20%  |  Máx. = 40%</t>
  </si>
  <si>
    <t>D</t>
  </si>
  <si>
    <t>Adicional Noturno</t>
  </si>
  <si>
    <t>E</t>
  </si>
  <si>
    <t>Adicional de Hora Noturna reduzida</t>
  </si>
  <si>
    <t>F</t>
  </si>
  <si>
    <t>G</t>
  </si>
  <si>
    <t>Módulo 2 – Encargos e benefícios anuais, mensais e diários</t>
  </si>
  <si>
    <t>INSS</t>
  </si>
  <si>
    <t>SESI ou SESC</t>
  </si>
  <si>
    <t>SENAI ou SENAC</t>
  </si>
  <si>
    <t>INCRA</t>
  </si>
  <si>
    <t>Salário educação</t>
  </si>
  <si>
    <t>FGTS</t>
  </si>
  <si>
    <t>H</t>
  </si>
  <si>
    <t>SEBRAE</t>
  </si>
  <si>
    <t>Submódulo 2.3 – Benefícios Mensais e Diários</t>
  </si>
  <si>
    <t>Transporte</t>
  </si>
  <si>
    <t>Auxílio Refeição/ Alimentação</t>
  </si>
  <si>
    <t>Assistência Médica e Familiar</t>
  </si>
  <si>
    <t>Seguro de vida em grupo</t>
  </si>
  <si>
    <t>I</t>
  </si>
  <si>
    <t>Total</t>
  </si>
  <si>
    <t>Quadro resumo do Módulo 2 – Encargos e benefícios anuais, mensais e diário</t>
  </si>
  <si>
    <t>2.1</t>
  </si>
  <si>
    <r>
      <rPr>
        <sz val="12"/>
        <rFont val="Times New Roman"/>
        <family val="1"/>
      </rPr>
      <t>13</t>
    </r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</rPr>
      <t>. Salário, férias e adicional de férias</t>
    </r>
  </si>
  <si>
    <t>2.2</t>
  </si>
  <si>
    <t>GPS, FGTS e outras contribuições</t>
  </si>
  <si>
    <t>2.3</t>
  </si>
  <si>
    <t>Benefícios Mensais e diários</t>
  </si>
  <si>
    <t>Módulo 3 – Provisão para rescisão</t>
  </si>
  <si>
    <t>Aviso Prévio Indenizado</t>
  </si>
  <si>
    <t>Incidência do FGTS sobre Aviso Prévio Indenizado</t>
  </si>
  <si>
    <t>Aviso Prévio Trabalhado</t>
  </si>
  <si>
    <t>Ausência por acidente do trabalho</t>
  </si>
  <si>
    <t>4.1</t>
  </si>
  <si>
    <t>4.2</t>
  </si>
  <si>
    <t>Valor (R$)</t>
  </si>
  <si>
    <t>Uniformes (custo mensal por empregado)</t>
  </si>
  <si>
    <t>(custo mensal por empregado)</t>
  </si>
  <si>
    <t>Total de Insumos Diversos</t>
  </si>
  <si>
    <t>QUADRO RESUMO DO CUSTO POR EMPREGADO</t>
  </si>
  <si>
    <t>Mão-de-obra vinculada à execução contratual (valor por empregado)</t>
  </si>
  <si>
    <t>MÓDULO 03 – Provisão para rescisao</t>
  </si>
  <si>
    <t>MÓDULO 04 – Custo de reposiçao do profissional ausente</t>
  </si>
  <si>
    <t>Subtotal (A+B+C+D+E)</t>
  </si>
  <si>
    <t>Total de Custos Indireto, Lucros e Tributos</t>
  </si>
  <si>
    <t>Valor total proposto por empregado</t>
  </si>
  <si>
    <t>3 – QUADRO RESUMO  – VALOR MENSAL DOS SERVIÇOS</t>
  </si>
  <si>
    <t>Tipo de serviço
(A)</t>
  </si>
  <si>
    <t>Valor proposto por empregado
(B)</t>
  </si>
  <si>
    <t>Empregados por posto
(C)</t>
  </si>
  <si>
    <t>Valor  proposta por posto
(D) = (B) x (C)</t>
  </si>
  <si>
    <t>Qtde de postos
(E)</t>
  </si>
  <si>
    <t>Valor total do serviço
(F) = (D) x (E)</t>
  </si>
  <si>
    <t xml:space="preserve"> Valor Mensal dos Serviços</t>
  </si>
  <si>
    <t xml:space="preserve">Multa do FGTS e Contribuição Social sobre o Aviso Prévio Indenizado </t>
  </si>
  <si>
    <t xml:space="preserve">Multa do FGTS e Contribuição Social sobre o Aviso Prévio Trabalhado </t>
  </si>
  <si>
    <r>
      <rPr>
        <b/>
        <sz val="12"/>
        <rFont val="Times New Roman"/>
        <family val="1"/>
      </rPr>
      <t xml:space="preserve">Nota 1: </t>
    </r>
    <r>
      <rPr>
        <sz val="12"/>
        <rFont val="Times New Roman"/>
        <family val="1"/>
      </rPr>
      <t xml:space="preserve">Esta tabela poderá ser adaptada às características do serviço contratado, inclusive no que concerne às rubricas e suas respectivas provisões e/ou estimativas, desde que haja justificativa. 
</t>
    </r>
    <r>
      <rPr>
        <b/>
        <sz val="12"/>
        <rFont val="Times New Roman"/>
        <family val="1"/>
      </rPr>
      <t xml:space="preserve">Nota 2: </t>
    </r>
    <r>
      <rPr>
        <sz val="12"/>
        <rFont val="Times New Roman"/>
        <family val="1"/>
      </rPr>
      <t xml:space="preserve">As provisões constantes desta planilha poderão ser desnecessárias quando se tratar de determinados serviços que prescindam da dedicação exclusiva dos trabalhadores da contratada para com a Administração. </t>
    </r>
  </si>
  <si>
    <t>Ano do Acordo, Convenção ou Dissídio Coletivo</t>
  </si>
  <si>
    <r>
      <t xml:space="preserve">Nota 1: </t>
    </r>
    <r>
      <rPr>
        <sz val="12"/>
        <rFont val="Times New Roman"/>
        <family val="1"/>
      </rPr>
      <t xml:space="preserve">O valor informado deverá ser o custo real do benefício (descontado o valor eventualmente pago pelo empregado). </t>
    </r>
    <r>
      <rPr>
        <b/>
        <sz val="12"/>
        <rFont val="Times New Roman"/>
        <family val="1"/>
      </rPr>
      <t xml:space="preserve">
Nota 2: </t>
    </r>
    <r>
      <rPr>
        <sz val="12"/>
        <rFont val="Times New Roman"/>
        <family val="1"/>
      </rPr>
      <t xml:space="preserve">Observar a previsão dos benefícios contidos em Acordos, Convenções e Dissídios Coletivos de Trabalho e atentar-se ao disposto no art. 6º desta Instrução Normativa. </t>
    </r>
  </si>
  <si>
    <r>
      <t xml:space="preserve">Nota 1: </t>
    </r>
    <r>
      <rPr>
        <sz val="12"/>
        <rFont val="Times New Roman"/>
        <family val="1"/>
      </rPr>
      <t xml:space="preserve">Os itens que contemplam o módulo 4 se referem ao custo dos dias trabalhados pelo repositor/substituto que por ventura venha cobrir o empregado nos casos de Ausências Legais (Submódulo 4.1) e/ou na Intrajornada (Submódulo 4.2), a depender da prestação do serviço. </t>
    </r>
    <r>
      <rPr>
        <b/>
        <sz val="12"/>
        <rFont val="Times New Roman"/>
        <family val="1"/>
      </rPr>
      <t xml:space="preserve">
Nota 2: </t>
    </r>
    <r>
      <rPr>
        <sz val="12"/>
        <rFont val="Times New Roman"/>
        <family val="1"/>
      </rPr>
      <t xml:space="preserve">Haverá a incidência do Submódulo 2.2 sobre esse módulo. </t>
    </r>
  </si>
  <si>
    <r>
      <t xml:space="preserve">Nota: </t>
    </r>
    <r>
      <rPr>
        <sz val="12"/>
        <rFont val="Times New Roman"/>
        <family val="1"/>
      </rPr>
      <t xml:space="preserve">Valores mensais por empregado. </t>
    </r>
    <r>
      <rPr>
        <b/>
        <sz val="12"/>
        <rFont val="Times New Roman"/>
        <family val="1"/>
      </rPr>
      <t xml:space="preserve">
</t>
    </r>
  </si>
  <si>
    <r>
      <t xml:space="preserve">Nota 1: </t>
    </r>
    <r>
      <rPr>
        <sz val="12"/>
        <rFont val="Times New Roman"/>
        <family val="1"/>
      </rPr>
      <t xml:space="preserve">Custos Indiretos, Tributos e Lucro por empregado. </t>
    </r>
    <r>
      <rPr>
        <b/>
        <sz val="12"/>
        <rFont val="Times New Roman"/>
        <family val="1"/>
      </rPr>
      <t xml:space="preserve">
Nota 2: </t>
    </r>
    <r>
      <rPr>
        <sz val="12"/>
        <rFont val="Times New Roman"/>
        <family val="1"/>
      </rPr>
      <t xml:space="preserve">O valor referente a tributos é obtido aplicando-se o percentual sobre o valor do faturamento. </t>
    </r>
  </si>
  <si>
    <t>Valor Anual dos Serviços</t>
  </si>
  <si>
    <r>
      <t xml:space="preserve">Nota 1: </t>
    </r>
    <r>
      <rPr>
        <sz val="12"/>
        <rFont val="Times New Roman"/>
        <family val="1"/>
      </rPr>
      <t xml:space="preserve">Deverá ser elaborado um quadro para cada tipo de serviço.    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Nota 2: </t>
    </r>
    <r>
      <rPr>
        <sz val="12"/>
        <rFont val="Times New Roman"/>
        <family val="1"/>
      </rPr>
      <t>A planilha será calculada considerando o valor mensal do empregado.</t>
    </r>
  </si>
  <si>
    <t xml:space="preserve">Equipamento </t>
  </si>
  <si>
    <t xml:space="preserve">Material </t>
  </si>
  <si>
    <t>Valor da Remuneração</t>
  </si>
  <si>
    <t xml:space="preserve">Módulo 01 – Composição da Remuneração </t>
  </si>
  <si>
    <t>13º Salário</t>
  </si>
  <si>
    <r>
      <t>Submódulo 2.1 – 13</t>
    </r>
    <r>
      <rPr>
        <b/>
        <vertAlign val="superscript"/>
        <sz val="12"/>
        <rFont val="Times New Roman"/>
        <family val="1"/>
      </rPr>
      <t>o</t>
    </r>
    <r>
      <rPr>
        <b/>
        <sz val="12"/>
        <rFont val="Times New Roman"/>
        <family val="1"/>
      </rPr>
      <t>. (décimo terceikro) salário, férias e adicional de férias</t>
    </r>
  </si>
  <si>
    <t>Módulo 06 – Custos Indireto, Lucros e Tributos</t>
  </si>
  <si>
    <t>Módulo 05 – Insumos Diversos</t>
  </si>
  <si>
    <t>Fator K</t>
  </si>
  <si>
    <t>MÓDULO 06 –  Custos Indireto, Lucros e Tributos</t>
  </si>
  <si>
    <t>MÓDULO 05 – Insumos diversos</t>
  </si>
  <si>
    <t>CPRB</t>
  </si>
  <si>
    <t>Odontológico</t>
  </si>
  <si>
    <t>Fundo Indenização Aposentadoria por Invalidez</t>
  </si>
  <si>
    <t xml:space="preserve">Outros (especificar) </t>
  </si>
  <si>
    <r>
      <t xml:space="preserve">Alterou a Nota 1: </t>
    </r>
    <r>
      <rPr>
        <sz val="12"/>
        <rFont val="Times New Roman"/>
        <family val="1"/>
      </rPr>
      <t>Como a planilha de custos e formação de preços é calculada mensalmente, provisiona-se proporcionalmente 1/12 (um doze avos) dos valores referentes a gratificação natalina, férias e adicional de férias.</t>
    </r>
    <r>
      <rPr>
        <b/>
        <sz val="12"/>
        <rFont val="Times New Roman"/>
        <family val="1"/>
      </rPr>
      <t xml:space="preserve">
Nota 2: </t>
    </r>
    <r>
      <rPr>
        <sz val="12"/>
        <rFont val="Times New Roman"/>
        <family val="1"/>
      </rPr>
      <t xml:space="preserve">O adicional de férias contido no Submódulo 2.1 corresponde a 1/3 (um terço) da remuneração que por sua vez é divido por 12 (doze) conforme Nota 1 acima.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Nota 3: </t>
    </r>
    <r>
      <rPr>
        <sz val="12"/>
        <rFont val="Times New Roman"/>
        <family val="1"/>
      </rPr>
      <t>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  </r>
  </si>
  <si>
    <t>Submódulo 2.2 - Encargos Previdenciários (GPS), Fundo de Garantia por Tempo de Serviço (FGTS) e outras contribuições.</t>
  </si>
  <si>
    <t>Incidência de GPS, FGTS e outras contribuições sobre o Aviso Prévio Trabalhado</t>
  </si>
  <si>
    <t>Substituto na cobertura de Férias</t>
  </si>
  <si>
    <t>Substituto na Ausências Legais</t>
  </si>
  <si>
    <t>Substituto na Licença paternidade</t>
  </si>
  <si>
    <t>Substituto na Afastamento Maternidade</t>
  </si>
  <si>
    <t xml:space="preserve">Submódulo 4.1: Substituto nas Ausências Legais </t>
  </si>
  <si>
    <r>
      <t xml:space="preserve">Nota 1: </t>
    </r>
    <r>
      <rPr>
        <sz val="12"/>
        <rFont val="Times New Roman"/>
        <family val="1"/>
      </rPr>
      <t>O Módulo 1 refere-se ao valor mensal devido ao empregado pela prestação do serviço no período de 12 meses.</t>
    </r>
    <r>
      <rPr>
        <b/>
        <sz val="12"/>
        <rFont val="Times New Roman"/>
        <family val="1"/>
      </rPr>
      <t xml:space="preserve">
</t>
    </r>
    <r>
      <rPr>
        <b/>
        <sz val="12"/>
        <color rgb="FFC00000"/>
        <rFont val="Times New Roman"/>
        <family val="1"/>
      </rPr>
      <t xml:space="preserve">Nota 2: </t>
    </r>
    <r>
      <rPr>
        <sz val="12"/>
        <color rgb="FFC00000"/>
        <rFont val="Times New Roman"/>
        <family val="1"/>
      </rPr>
      <t>Para o empregado que labora a jornada 12x36, em caso da não concessão ou concessão parcial do intervalo intrajornada (§ 4º do art. 71 da CLT), o valor a ser pago será inserido na remuneração utilizando a alínea “G”.</t>
    </r>
    <r>
      <rPr>
        <b/>
        <sz val="12"/>
        <color rgb="FFC00000"/>
        <rFont val="Times New Roman"/>
        <family val="1"/>
      </rPr>
      <t xml:space="preserve"> (revogado)</t>
    </r>
    <r>
      <rPr>
        <b/>
        <sz val="12"/>
        <rFont val="Times New Roman"/>
        <family val="1"/>
      </rPr>
      <t xml:space="preserve">
</t>
    </r>
  </si>
  <si>
    <r>
      <rPr>
        <b/>
        <sz val="12"/>
        <rFont val="Times New Roman"/>
        <family val="1"/>
      </rPr>
      <t xml:space="preserve">Nota 1: </t>
    </r>
    <r>
      <rPr>
        <sz val="12"/>
        <rFont val="Times New Roman"/>
        <family val="1"/>
      </rPr>
      <t xml:space="preserve">Os percentuais dos encargos previdenciários, do FGTS e demais contribuições são aqueles estabelecidos pela legislação vigente. 
</t>
    </r>
    <r>
      <rPr>
        <b/>
        <sz val="12"/>
        <rFont val="Times New Roman"/>
        <family val="1"/>
      </rPr>
      <t xml:space="preserve">Nota 2: </t>
    </r>
    <r>
      <rPr>
        <sz val="12"/>
        <rFont val="Times New Roman"/>
        <family val="1"/>
      </rPr>
      <t xml:space="preserve">O SAT a depender do grau de risco do serviço irá variar entre 1%, para risco leve, de 2%, para risco médio, e de 3% de risco grave. 
</t>
    </r>
    <r>
      <rPr>
        <b/>
        <sz val="12"/>
        <rFont val="Times New Roman"/>
        <family val="1"/>
      </rPr>
      <t>Nota 3:</t>
    </r>
    <r>
      <rPr>
        <sz val="12"/>
        <rFont val="Times New Roman"/>
        <family val="1"/>
      </rPr>
      <t xml:space="preserve"> Esses percentuais incidem sobre o Módulo 1, o Submódulo 2.1. </t>
    </r>
    <r>
      <rPr>
        <b/>
        <sz val="12"/>
        <color rgb="FFC00000"/>
        <rFont val="Times New Roman"/>
        <family val="1"/>
      </rPr>
      <t>(NR)</t>
    </r>
    <r>
      <rPr>
        <sz val="12"/>
        <rFont val="Times New Roman"/>
        <family val="1"/>
      </rPr>
      <t xml:space="preserve">
 </t>
    </r>
  </si>
  <si>
    <t xml:space="preserve">Submódulo 4.2 – Substituto na Intrajornada </t>
  </si>
  <si>
    <t>Substituto na cobertura de Intervalo para repouso ou alimentação</t>
  </si>
  <si>
    <t>Quadro-Resumo do Módulo 4 - Custo de Reposição do Profissional Ausente</t>
  </si>
  <si>
    <t xml:space="preserve">Substituto nas Ausências Legais </t>
  </si>
  <si>
    <t xml:space="preserve">Substituto na Intrajornada </t>
  </si>
  <si>
    <t>1ª Repactuação</t>
  </si>
  <si>
    <t>2ª Repactuação</t>
  </si>
  <si>
    <t>Valor total do serviço</t>
  </si>
  <si>
    <t xml:space="preserve">Férias + Adicional de férias </t>
  </si>
  <si>
    <t>Módulo 4 - Custo de Reposição do Profissional Ausente</t>
  </si>
  <si>
    <t>Funeral</t>
  </si>
  <si>
    <t>MÓDULO 02 – Encargos e benefícios anuais, mensais e diários</t>
  </si>
  <si>
    <t>Auxílio Doença</t>
  </si>
  <si>
    <t>Eletricista</t>
  </si>
  <si>
    <t>Rio de Janeiro</t>
  </si>
  <si>
    <t>Posto</t>
  </si>
  <si>
    <t>PLANILHA DE TOTALIZAÇÃO</t>
  </si>
  <si>
    <t>ITEM</t>
  </si>
  <si>
    <t>DESCRIÇÃO/ESPECIFICAÇÃO</t>
  </si>
  <si>
    <t>Quant.Postos</t>
  </si>
  <si>
    <t>Quant.Funionários</t>
  </si>
  <si>
    <t>VALOR GLOBAL MENSAL</t>
  </si>
  <si>
    <t>VALOR GLOBAL ANUAL</t>
  </si>
  <si>
    <t>TOTAL GERAL</t>
  </si>
  <si>
    <t>Bombeiro Hidráulico</t>
  </si>
  <si>
    <t>Bombeiro</t>
  </si>
  <si>
    <t>Manutenção</t>
  </si>
  <si>
    <t>Oficial de Manutenção</t>
  </si>
  <si>
    <t xml:space="preserve">Substituto na cobertura de Férias </t>
  </si>
  <si>
    <t>Outros (EPI)</t>
  </si>
  <si>
    <t>Outros (EPIs)</t>
  </si>
  <si>
    <t>Outros (EPI´s)</t>
  </si>
  <si>
    <r>
      <t xml:space="preserve">Nota 1: </t>
    </r>
    <r>
      <rPr>
        <sz val="12"/>
        <rFont val="Times New Roman"/>
        <family val="1"/>
      </rPr>
      <t>O Módulo 1 refere-se ao valor mensal devido ao empregado pela prestação do serviço no período de 12 meses.</t>
    </r>
    <r>
      <rPr>
        <b/>
        <sz val="12"/>
        <rFont val="Times New Roman"/>
        <family val="1"/>
      </rPr>
      <t xml:space="preserve">
Nota 2: </t>
    </r>
    <r>
      <rPr>
        <sz val="12"/>
        <rFont val="Times New Roman"/>
        <family val="1"/>
      </rPr>
      <t>Para o empregado que labora a jornada 12x36, em caso da não concessão ou concessão parcial do intervalo intrajornada (§ 4º do art. 71 da CLT), o valor a ser pago será inserido na remuneração utilizando a alínea “G”.</t>
    </r>
    <r>
      <rPr>
        <b/>
        <sz val="12"/>
        <rFont val="Times New Roman"/>
        <family val="1"/>
      </rPr>
      <t xml:space="preserve"> (revogado)
</t>
    </r>
  </si>
  <si>
    <t xml:space="preserve">Transporte </t>
  </si>
  <si>
    <t xml:space="preserve">Auxílio Refeição/ Alimentação (idem)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</si>
</sst>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R$-416]\ #,##0.00;[Red]\-[$R$-416]\ #,##0.00"/>
    <numFmt numFmtId="165" formatCode="mm/yy"/>
    <numFmt numFmtId="166" formatCode="0.00000"/>
    <numFmt numFmtId="167" formatCode="&quot; R$ &quot;#,##0.00\ ;&quot; R$ (&quot;#,##0.00\);&quot; R$ -&quot;#\ ;@\ "/>
    <numFmt numFmtId="168" formatCode="00"/>
    <numFmt numFmtId="169" formatCode="0.000%"/>
  </numFmts>
  <fonts count="22" x14ac:knownFonts="1">
    <font>
      <sz val="10"/>
      <name val="Arial"/>
      <family val="2"/>
    </font>
    <font>
      <sz val="11"/>
      <color rgb="FFFFFFFF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FFFFFF"/>
      <name val="Times New Roman"/>
      <family val="1"/>
    </font>
    <font>
      <b/>
      <sz val="12"/>
      <color rgb="FF0084D1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i/>
      <sz val="12"/>
      <color rgb="FF0084D1"/>
      <name val="Times New Roman"/>
      <family val="1"/>
    </font>
    <font>
      <vertAlign val="superscript"/>
      <sz val="10"/>
      <name val="Arial"/>
      <family val="2"/>
    </font>
    <font>
      <b/>
      <sz val="12"/>
      <color rgb="FFC00000"/>
      <name val="Times New Roman"/>
      <family val="1"/>
    </font>
    <font>
      <sz val="12"/>
      <color rgb="FFC00000"/>
      <name val="Times New Roman"/>
      <family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rgb="FF004586"/>
      </top>
      <bottom/>
      <diagonal/>
    </border>
    <border>
      <left/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/>
      <diagonal/>
    </border>
    <border>
      <left style="double">
        <color rgb="FF004586"/>
      </left>
      <right/>
      <top/>
      <bottom/>
      <diagonal/>
    </border>
    <border>
      <left/>
      <right/>
      <top/>
      <bottom style="thin">
        <color rgb="FF004586"/>
      </bottom>
      <diagonal/>
    </border>
    <border>
      <left/>
      <right style="double">
        <color rgb="FF004586"/>
      </right>
      <top/>
      <bottom style="thin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/>
      <bottom/>
      <diagonal/>
    </border>
    <border>
      <left style="thin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/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/>
      <diagonal/>
    </border>
    <border>
      <left style="double">
        <color rgb="FF004586"/>
      </left>
      <right style="double">
        <color rgb="FF004586"/>
      </right>
      <top/>
      <bottom style="double">
        <color rgb="FF004586"/>
      </bottom>
      <diagonal/>
    </border>
    <border>
      <left/>
      <right/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/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/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/>
      <top style="double">
        <color rgb="FF004586"/>
      </top>
      <bottom style="double">
        <color rgb="FF004586"/>
      </bottom>
      <diagonal/>
    </border>
    <border>
      <left style="hair">
        <color auto="1"/>
      </left>
      <right style="hair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/>
      <bottom style="double">
        <color rgb="FF004586"/>
      </bottom>
      <diagonal/>
    </border>
    <border>
      <left/>
      <right/>
      <top/>
      <bottom style="double">
        <color rgb="FF00458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3" borderId="0" applyBorder="0" applyAlignment="0" applyProtection="0"/>
  </cellStyleXfs>
  <cellXfs count="239">
    <xf numFmtId="0" fontId="0" fillId="0" borderId="0" xfId="0"/>
    <xf numFmtId="0" fontId="2" fillId="4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2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165" fontId="4" fillId="5" borderId="25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/>
    </xf>
    <xf numFmtId="0" fontId="9" fillId="4" borderId="1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center" vertical="center"/>
    </xf>
    <xf numFmtId="10" fontId="4" fillId="0" borderId="13" xfId="0" applyNumberFormat="1" applyFont="1" applyBorder="1" applyAlignment="1">
      <alignment horizontal="center" vertical="center"/>
    </xf>
    <xf numFmtId="9" fontId="2" fillId="5" borderId="24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right" vertical="center"/>
    </xf>
    <xf numFmtId="10" fontId="4" fillId="0" borderId="1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167" fontId="2" fillId="0" borderId="20" xfId="0" applyNumberFormat="1" applyFont="1" applyBorder="1" applyAlignment="1">
      <alignment horizontal="center" vertical="center"/>
    </xf>
    <xf numFmtId="0" fontId="2" fillId="4" borderId="30" xfId="0" applyFont="1" applyFill="1" applyBorder="1" applyAlignment="1">
      <alignment vertical="center"/>
    </xf>
    <xf numFmtId="10" fontId="2" fillId="0" borderId="8" xfId="0" applyNumberFormat="1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0" fontId="4" fillId="5" borderId="8" xfId="0" applyNumberFormat="1" applyFont="1" applyFill="1" applyBorder="1" applyAlignment="1">
      <alignment horizontal="center" vertical="center"/>
    </xf>
    <xf numFmtId="10" fontId="4" fillId="5" borderId="9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 wrapText="1"/>
    </xf>
    <xf numFmtId="167" fontId="3" fillId="2" borderId="20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67" fontId="3" fillId="2" borderId="15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/>
    <xf numFmtId="0" fontId="2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0" fontId="2" fillId="0" borderId="19" xfId="0" applyNumberFormat="1" applyFont="1" applyBorder="1" applyAlignment="1">
      <alignment horizontal="center" vertical="center"/>
    </xf>
    <xf numFmtId="10" fontId="3" fillId="2" borderId="19" xfId="0" applyNumberFormat="1" applyFont="1" applyFill="1" applyBorder="1" applyAlignment="1">
      <alignment horizontal="center" vertical="center"/>
    </xf>
    <xf numFmtId="9" fontId="2" fillId="5" borderId="19" xfId="0" applyNumberFormat="1" applyFont="1" applyFill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68" fontId="2" fillId="0" borderId="12" xfId="0" applyNumberFormat="1" applyFont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164" fontId="19" fillId="0" borderId="8" xfId="0" quotePrefix="1" applyNumberFormat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20" fillId="7" borderId="37" xfId="0" applyFont="1" applyFill="1" applyBorder="1" applyAlignment="1">
      <alignment horizontal="center" vertical="center"/>
    </xf>
    <xf numFmtId="0" fontId="20" fillId="7" borderId="37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 wrapText="1"/>
    </xf>
    <xf numFmtId="43" fontId="0" fillId="0" borderId="37" xfId="0" applyNumberFormat="1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43" fontId="20" fillId="0" borderId="38" xfId="0" applyNumberFormat="1" applyFont="1" applyBorder="1" applyAlignment="1">
      <alignment vertical="center"/>
    </xf>
    <xf numFmtId="43" fontId="20" fillId="0" borderId="37" xfId="0" applyNumberFormat="1" applyFont="1" applyBorder="1" applyAlignment="1">
      <alignment vertical="center"/>
    </xf>
    <xf numFmtId="9" fontId="19" fillId="5" borderId="24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169" fontId="2" fillId="0" borderId="8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/>
    </xf>
    <xf numFmtId="168" fontId="2" fillId="0" borderId="21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2" fillId="4" borderId="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0" fontId="7" fillId="5" borderId="15" xfId="0" applyNumberFormat="1" applyFont="1" applyFill="1" applyBorder="1" applyAlignment="1">
      <alignment horizontal="center" vertical="center"/>
    </xf>
    <xf numFmtId="10" fontId="7" fillId="5" borderId="11" xfId="0" applyNumberFormat="1" applyFont="1" applyFill="1" applyBorder="1" applyAlignment="1">
      <alignment horizontal="center" vertical="center"/>
    </xf>
    <xf numFmtId="10" fontId="7" fillId="5" borderId="1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2" fillId="5" borderId="1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0" fontId="3" fillId="0" borderId="17" xfId="0" applyNumberFormat="1" applyFont="1" applyBorder="1" applyAlignment="1">
      <alignment horizontal="justify" vertical="top" wrapText="1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3" fillId="0" borderId="4" xfId="0" applyFont="1" applyBorder="1" applyAlignment="1">
      <alignment horizontal="justify" vertical="top"/>
    </xf>
    <xf numFmtId="0" fontId="3" fillId="0" borderId="29" xfId="0" applyFont="1" applyBorder="1" applyAlignment="1">
      <alignment horizontal="justify" vertical="top"/>
    </xf>
    <xf numFmtId="0" fontId="3" fillId="0" borderId="30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2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166" fontId="2" fillId="5" borderId="24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justify" vertical="top" wrapText="1"/>
    </xf>
    <xf numFmtId="0" fontId="2" fillId="4" borderId="2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2" fillId="4" borderId="5" xfId="0" applyFont="1" applyFill="1" applyBorder="1" applyAlignment="1">
      <alignment horizontal="justify" vertical="top" wrapText="1"/>
    </xf>
    <xf numFmtId="0" fontId="2" fillId="4" borderId="0" xfId="0" applyFont="1" applyFill="1" applyBorder="1" applyAlignment="1">
      <alignment horizontal="justify" vertical="top" wrapText="1"/>
    </xf>
    <xf numFmtId="0" fontId="2" fillId="4" borderId="4" xfId="0" applyFont="1" applyFill="1" applyBorder="1" applyAlignment="1">
      <alignment horizontal="justify" vertical="top" wrapText="1"/>
    </xf>
    <xf numFmtId="0" fontId="2" fillId="4" borderId="29" xfId="0" applyFont="1" applyFill="1" applyBorder="1" applyAlignment="1">
      <alignment horizontal="justify" vertical="top" wrapText="1"/>
    </xf>
    <xf numFmtId="0" fontId="2" fillId="4" borderId="30" xfId="0" applyFont="1" applyFill="1" applyBorder="1" applyAlignment="1">
      <alignment horizontal="justify" vertical="top" wrapText="1"/>
    </xf>
    <xf numFmtId="0" fontId="2" fillId="4" borderId="16" xfId="0" applyFont="1" applyFill="1" applyBorder="1" applyAlignment="1">
      <alignment horizontal="justify" vertical="top" wrapText="1"/>
    </xf>
    <xf numFmtId="0" fontId="2" fillId="0" borderId="27" xfId="0" applyFont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29" xfId="0" applyFont="1" applyBorder="1" applyAlignment="1">
      <alignment horizontal="justify" vertical="top" wrapText="1"/>
    </xf>
    <xf numFmtId="0" fontId="3" fillId="0" borderId="30" xfId="0" applyFont="1" applyBorder="1" applyAlignment="1">
      <alignment horizontal="justify" vertical="top" wrapText="1"/>
    </xf>
    <xf numFmtId="0" fontId="3" fillId="0" borderId="16" xfId="0" applyFont="1" applyBorder="1" applyAlignment="1">
      <alignment horizontal="justify" vertical="top" wrapText="1"/>
    </xf>
    <xf numFmtId="0" fontId="0" fillId="0" borderId="30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2" fillId="4" borderId="22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justify" vertical="top" wrapText="1"/>
    </xf>
    <xf numFmtId="0" fontId="3" fillId="4" borderId="2" xfId="0" applyFont="1" applyFill="1" applyBorder="1" applyAlignment="1">
      <alignment horizontal="justify" vertical="top" wrapText="1"/>
    </xf>
    <xf numFmtId="0" fontId="3" fillId="4" borderId="3" xfId="0" applyFont="1" applyFill="1" applyBorder="1" applyAlignment="1">
      <alignment horizontal="justify" vertical="top" wrapText="1"/>
    </xf>
    <xf numFmtId="0" fontId="3" fillId="4" borderId="5" xfId="0" applyFont="1" applyFill="1" applyBorder="1" applyAlignment="1">
      <alignment horizontal="justify" vertical="top" wrapText="1"/>
    </xf>
    <xf numFmtId="0" fontId="3" fillId="4" borderId="0" xfId="0" applyFont="1" applyFill="1" applyBorder="1" applyAlignment="1">
      <alignment horizontal="justify" vertical="top" wrapText="1"/>
    </xf>
    <xf numFmtId="0" fontId="3" fillId="4" borderId="4" xfId="0" applyFont="1" applyFill="1" applyBorder="1" applyAlignment="1">
      <alignment horizontal="justify" vertical="top" wrapText="1"/>
    </xf>
    <xf numFmtId="0" fontId="3" fillId="4" borderId="29" xfId="0" applyFont="1" applyFill="1" applyBorder="1" applyAlignment="1">
      <alignment horizontal="justify" vertical="top" wrapText="1"/>
    </xf>
    <xf numFmtId="0" fontId="3" fillId="4" borderId="30" xfId="0" applyFont="1" applyFill="1" applyBorder="1" applyAlignment="1">
      <alignment horizontal="justify" vertical="top" wrapText="1"/>
    </xf>
    <xf numFmtId="0" fontId="3" fillId="4" borderId="16" xfId="0" applyFont="1" applyFill="1" applyBorder="1" applyAlignment="1">
      <alignment horizontal="justify" vertical="top" wrapText="1"/>
    </xf>
    <xf numFmtId="9" fontId="9" fillId="4" borderId="26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/>
    </xf>
    <xf numFmtId="0" fontId="2" fillId="4" borderId="36" xfId="0" applyFont="1" applyFill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justify" vertical="top" wrapText="1"/>
    </xf>
    <xf numFmtId="0" fontId="2" fillId="4" borderId="19" xfId="0" applyFont="1" applyFill="1" applyBorder="1" applyAlignment="1">
      <alignment horizontal="justify" vertical="top"/>
    </xf>
    <xf numFmtId="0" fontId="2" fillId="4" borderId="10" xfId="0" applyFont="1" applyFill="1" applyBorder="1" applyAlignment="1">
      <alignment horizontal="justify" vertical="top"/>
    </xf>
    <xf numFmtId="0" fontId="2" fillId="4" borderId="9" xfId="0" applyFont="1" applyFill="1" applyBorder="1" applyAlignment="1">
      <alignment horizontal="justify" vertical="top"/>
    </xf>
    <xf numFmtId="0" fontId="3" fillId="2" borderId="9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4" fontId="2" fillId="5" borderId="13" xfId="0" applyNumberFormat="1" applyFont="1" applyFill="1" applyBorder="1" applyAlignment="1">
      <alignment horizontal="center" vertical="center"/>
    </xf>
    <xf numFmtId="14" fontId="2" fillId="5" borderId="19" xfId="0" applyNumberFormat="1" applyFont="1" applyFill="1" applyBorder="1" applyAlignment="1">
      <alignment horizontal="center" vertical="center"/>
    </xf>
    <xf numFmtId="14" fontId="2" fillId="5" borderId="21" xfId="0" applyNumberFormat="1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9" fontId="2" fillId="4" borderId="26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39" xfId="0" applyFont="1" applyBorder="1" applyAlignment="1">
      <alignment horizont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66FFFF"/>
      <rgbColor rgb="FF800000"/>
      <rgbColor rgb="FF008000"/>
      <rgbColor rgb="FF000080"/>
      <rgbColor rgb="FF808000"/>
      <rgbColor rgb="FF800080"/>
      <rgbColor rgb="FF0084D1"/>
      <rgbColor rgb="FFC0C0C0"/>
      <rgbColor rgb="FF808080"/>
      <rgbColor rgb="FF83CA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4586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800100</xdr:colOff>
      <xdr:row>0</xdr:row>
      <xdr:rowOff>1</xdr:rowOff>
    </xdr:to>
    <xdr:pic>
      <xdr:nvPicPr>
        <xdr:cNvPr id="2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0100" cy="52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048558"/>
  <sheetViews>
    <sheetView showGridLines="0" tabSelected="1" view="pageBreakPreview" zoomScaleNormal="80" zoomScaleSheetLayoutView="100" workbookViewId="0">
      <selection activeCell="C57" sqref="C57:K57"/>
    </sheetView>
  </sheetViews>
  <sheetFormatPr defaultColWidth="8.7109375" defaultRowHeight="15.75" x14ac:dyDescent="0.2"/>
  <cols>
    <col min="1" max="11" width="12.42578125" style="12" customWidth="1"/>
    <col min="12" max="12" width="18.140625" style="12" bestFit="1" customWidth="1"/>
    <col min="13" max="13" width="27.28515625" style="12" customWidth="1"/>
    <col min="14" max="14" width="24" style="12" customWidth="1"/>
    <col min="15" max="255" width="12.42578125" style="12" customWidth="1"/>
    <col min="256" max="1023" width="12.42578125" style="49" customWidth="1"/>
    <col min="1024" max="16384" width="8.7109375" style="49"/>
  </cols>
  <sheetData>
    <row r="1" spans="1:14" ht="21.75" customHeight="1" thickTop="1" thickBot="1" x14ac:dyDescent="0.25">
      <c r="A1" s="1"/>
      <c r="B1" s="92" t="s">
        <v>22</v>
      </c>
      <c r="C1" s="92"/>
      <c r="D1" s="92"/>
      <c r="E1" s="92"/>
      <c r="F1" s="92"/>
      <c r="G1" s="92"/>
      <c r="H1" s="92"/>
      <c r="I1" s="92"/>
      <c r="J1" s="106"/>
      <c r="K1" s="2"/>
      <c r="L1" s="3"/>
    </row>
    <row r="2" spans="1:14" ht="21.75" customHeight="1" thickTop="1" thickBot="1" x14ac:dyDescent="0.25">
      <c r="A2" s="1"/>
      <c r="B2" s="217" t="s">
        <v>0</v>
      </c>
      <c r="C2" s="217"/>
      <c r="D2" s="217"/>
      <c r="E2" s="218"/>
      <c r="F2" s="218"/>
      <c r="G2" s="218"/>
      <c r="H2" s="218"/>
      <c r="I2" s="218"/>
      <c r="J2" s="219"/>
      <c r="K2" s="4"/>
      <c r="L2" s="5"/>
    </row>
    <row r="3" spans="1:14" ht="21.75" customHeight="1" thickTop="1" thickBot="1" x14ac:dyDescent="0.25">
      <c r="A3" s="1"/>
      <c r="B3" s="217" t="s">
        <v>1</v>
      </c>
      <c r="C3" s="217"/>
      <c r="D3" s="217"/>
      <c r="E3" s="220"/>
      <c r="F3" s="220"/>
      <c r="G3" s="220"/>
      <c r="H3" s="220"/>
      <c r="I3" s="220"/>
      <c r="J3" s="221"/>
      <c r="K3" s="4"/>
      <c r="L3" s="5"/>
    </row>
    <row r="4" spans="1:14" ht="21.75" customHeight="1" thickTop="1" thickBot="1" x14ac:dyDescent="0.25">
      <c r="A4" s="1"/>
      <c r="B4" s="217" t="s">
        <v>2</v>
      </c>
      <c r="C4" s="217"/>
      <c r="D4" s="217"/>
      <c r="E4" s="222"/>
      <c r="F4" s="223"/>
      <c r="G4" s="224"/>
      <c r="H4" s="13" t="s">
        <v>3</v>
      </c>
      <c r="I4" s="218"/>
      <c r="J4" s="219"/>
      <c r="K4" s="4"/>
      <c r="L4" s="5"/>
    </row>
    <row r="5" spans="1:14" ht="21.75" customHeight="1" thickTop="1" thickBot="1" x14ac:dyDescent="0.25">
      <c r="A5" s="1"/>
      <c r="B5" s="209" t="s">
        <v>23</v>
      </c>
      <c r="C5" s="209"/>
      <c r="D5" s="209"/>
      <c r="E5" s="210"/>
      <c r="F5" s="210"/>
      <c r="G5" s="210"/>
      <c r="H5" s="210"/>
      <c r="I5" s="210"/>
      <c r="J5" s="210"/>
      <c r="K5" s="6"/>
      <c r="L5" s="7"/>
    </row>
    <row r="6" spans="1:14" ht="21.75" customHeight="1" thickTop="1" thickBot="1" x14ac:dyDescent="0.25">
      <c r="A6" s="1"/>
      <c r="B6" s="8"/>
      <c r="C6" s="9"/>
      <c r="D6" s="9"/>
      <c r="E6" s="9"/>
      <c r="F6" s="9"/>
      <c r="G6" s="9"/>
      <c r="H6" s="9"/>
      <c r="I6" s="9"/>
      <c r="J6" s="9"/>
      <c r="K6" s="9"/>
      <c r="L6" s="5"/>
    </row>
    <row r="7" spans="1:14" ht="21.75" customHeight="1" thickTop="1" thickBot="1" x14ac:dyDescent="0.25">
      <c r="A7" s="1"/>
      <c r="B7" s="14" t="s">
        <v>24</v>
      </c>
      <c r="C7" s="211" t="s">
        <v>4</v>
      </c>
      <c r="D7" s="211"/>
      <c r="E7" s="211"/>
      <c r="F7" s="211"/>
      <c r="G7" s="212" t="s">
        <v>143</v>
      </c>
      <c r="H7" s="212"/>
      <c r="I7" s="212"/>
      <c r="J7" s="212"/>
      <c r="K7" s="212"/>
      <c r="L7" s="212"/>
    </row>
    <row r="8" spans="1:14" ht="21.75" customHeight="1" thickTop="1" thickBot="1" x14ac:dyDescent="0.25">
      <c r="A8" s="1"/>
      <c r="B8" s="14" t="s">
        <v>24</v>
      </c>
      <c r="C8" s="36" t="s">
        <v>5</v>
      </c>
      <c r="D8" s="36"/>
      <c r="E8" s="36"/>
      <c r="F8" s="36"/>
      <c r="G8" s="36"/>
      <c r="H8" s="36"/>
      <c r="I8" s="36"/>
      <c r="J8" s="36"/>
      <c r="K8" s="36"/>
      <c r="L8" s="43">
        <v>12</v>
      </c>
    </row>
    <row r="9" spans="1:14" ht="21.75" customHeight="1" thickTop="1" thickBot="1" x14ac:dyDescent="0.25">
      <c r="A9" s="1"/>
      <c r="B9" s="14" t="s">
        <v>24</v>
      </c>
      <c r="C9" s="15" t="s">
        <v>97</v>
      </c>
      <c r="D9" s="15"/>
      <c r="E9" s="15"/>
      <c r="F9" s="15"/>
      <c r="G9" s="15"/>
      <c r="H9" s="15"/>
      <c r="I9" s="15"/>
      <c r="J9" s="15"/>
      <c r="K9" s="15"/>
      <c r="L9" s="16">
        <v>2019</v>
      </c>
    </row>
    <row r="10" spans="1:14" ht="21.75" customHeight="1" thickTop="1" thickBot="1" x14ac:dyDescent="0.25">
      <c r="A10" s="1"/>
      <c r="B10" s="14" t="s">
        <v>24</v>
      </c>
      <c r="C10" s="15" t="s">
        <v>6</v>
      </c>
      <c r="D10" s="15"/>
      <c r="E10" s="15"/>
      <c r="F10" s="15"/>
      <c r="G10" s="15"/>
      <c r="H10" s="15"/>
      <c r="I10" s="15"/>
      <c r="J10" s="15"/>
      <c r="K10" s="15"/>
      <c r="L10" s="16" t="s">
        <v>144</v>
      </c>
    </row>
    <row r="11" spans="1:14" ht="21.75" customHeight="1" thickTop="1" thickBot="1" x14ac:dyDescent="0.25">
      <c r="A11" s="1"/>
      <c r="B11" s="14" t="s">
        <v>24</v>
      </c>
      <c r="C11" s="15" t="s">
        <v>7</v>
      </c>
      <c r="D11" s="15"/>
      <c r="E11" s="15"/>
      <c r="F11" s="15"/>
      <c r="G11" s="15"/>
      <c r="H11" s="15"/>
      <c r="I11" s="15"/>
      <c r="J11" s="15"/>
      <c r="K11" s="15"/>
      <c r="L11" s="17">
        <v>1</v>
      </c>
    </row>
    <row r="12" spans="1:14" ht="21.75" customHeight="1" thickTop="1" thickBot="1" x14ac:dyDescent="0.25">
      <c r="A12" s="1"/>
      <c r="B12" s="213" t="s">
        <v>96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5"/>
    </row>
    <row r="13" spans="1:14" ht="21.75" customHeight="1" thickTop="1" thickBot="1" x14ac:dyDescent="0.25">
      <c r="A13" s="1"/>
      <c r="B13" s="216"/>
      <c r="C13" s="214"/>
      <c r="D13" s="214"/>
      <c r="E13" s="214"/>
      <c r="F13" s="214"/>
      <c r="G13" s="214"/>
      <c r="H13" s="214"/>
      <c r="I13" s="214"/>
      <c r="J13" s="214"/>
      <c r="K13" s="214"/>
      <c r="L13" s="215"/>
    </row>
    <row r="14" spans="1:14" ht="21.75" customHeight="1" thickTop="1" thickBot="1" x14ac:dyDescent="0.25">
      <c r="A14" s="1"/>
      <c r="B14" s="216"/>
      <c r="C14" s="214"/>
      <c r="D14" s="214"/>
      <c r="E14" s="214"/>
      <c r="F14" s="214"/>
      <c r="G14" s="214"/>
      <c r="H14" s="214"/>
      <c r="I14" s="214"/>
      <c r="J14" s="214"/>
      <c r="K14" s="214"/>
      <c r="L14" s="215"/>
    </row>
    <row r="15" spans="1:14" ht="21.75" customHeight="1" thickTop="1" thickBot="1" x14ac:dyDescent="0.25">
      <c r="A15" s="1"/>
      <c r="B15" s="106" t="s">
        <v>25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65" t="s">
        <v>134</v>
      </c>
      <c r="N15" s="65" t="s">
        <v>135</v>
      </c>
    </row>
    <row r="16" spans="1:14" ht="21.75" customHeight="1" thickTop="1" thickBot="1" x14ac:dyDescent="0.25">
      <c r="A16" s="1"/>
      <c r="B16" s="69">
        <v>1</v>
      </c>
      <c r="C16" s="15" t="s">
        <v>8</v>
      </c>
      <c r="D16" s="15"/>
      <c r="E16" s="15"/>
      <c r="F16" s="15"/>
      <c r="G16" s="15"/>
      <c r="H16" s="15"/>
      <c r="I16" s="15"/>
      <c r="J16" s="15"/>
      <c r="K16" s="15"/>
      <c r="L16" s="18">
        <v>0</v>
      </c>
      <c r="M16" s="18"/>
      <c r="N16" s="18"/>
    </row>
    <row r="17" spans="1:14" ht="39.75" customHeight="1" thickTop="1" thickBot="1" x14ac:dyDescent="0.25">
      <c r="A17" s="1"/>
      <c r="B17" s="69">
        <v>2</v>
      </c>
      <c r="C17" s="15" t="s">
        <v>9</v>
      </c>
      <c r="D17" s="15"/>
      <c r="E17" s="15"/>
      <c r="F17" s="15"/>
      <c r="G17" s="15"/>
      <c r="H17" s="15"/>
      <c r="I17" s="15"/>
      <c r="J17" s="15"/>
      <c r="K17" s="15"/>
      <c r="L17" s="85" t="s">
        <v>156</v>
      </c>
      <c r="M17" s="19"/>
      <c r="N17" s="19"/>
    </row>
    <row r="18" spans="1:14" ht="21.75" customHeight="1" thickTop="1" thickBot="1" x14ac:dyDescent="0.25">
      <c r="A18" s="1"/>
      <c r="B18" s="69">
        <v>3</v>
      </c>
      <c r="C18" s="15" t="s">
        <v>10</v>
      </c>
      <c r="D18" s="15"/>
      <c r="E18" s="15"/>
      <c r="F18" s="15"/>
      <c r="G18" s="15"/>
      <c r="H18" s="15"/>
      <c r="I18" s="15"/>
      <c r="J18" s="15"/>
      <c r="K18" s="15"/>
      <c r="L18" s="83">
        <v>43525</v>
      </c>
      <c r="M18" s="20"/>
      <c r="N18" s="20"/>
    </row>
    <row r="19" spans="1:14" ht="21.75" customHeight="1" thickTop="1" thickBot="1" x14ac:dyDescent="0.25">
      <c r="A19" s="1"/>
      <c r="B19" s="61">
        <v>4</v>
      </c>
      <c r="C19" s="187" t="s">
        <v>26</v>
      </c>
      <c r="D19" s="188"/>
      <c r="E19" s="188"/>
      <c r="F19" s="188"/>
      <c r="G19" s="188"/>
      <c r="H19" s="188"/>
      <c r="I19" s="188"/>
      <c r="J19" s="188"/>
      <c r="K19" s="188"/>
      <c r="L19" s="86">
        <v>514325</v>
      </c>
      <c r="M19" s="21"/>
      <c r="N19" s="21"/>
    </row>
    <row r="20" spans="1:14" ht="21.75" customHeight="1" thickTop="1" x14ac:dyDescent="0.2">
      <c r="A20" s="1"/>
      <c r="B20" s="189" t="s">
        <v>103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1"/>
    </row>
    <row r="21" spans="1:14" ht="19.149999999999999" customHeight="1" thickBot="1" x14ac:dyDescent="0.25">
      <c r="A21" s="1"/>
      <c r="B21" s="192"/>
      <c r="C21" s="193"/>
      <c r="D21" s="193"/>
      <c r="E21" s="193"/>
      <c r="F21" s="193"/>
      <c r="G21" s="193"/>
      <c r="H21" s="193"/>
      <c r="I21" s="193"/>
      <c r="J21" s="193"/>
      <c r="K21" s="193"/>
      <c r="L21" s="194"/>
    </row>
    <row r="22" spans="1:14" ht="21.6" hidden="1" customHeight="1" thickBot="1" x14ac:dyDescent="0.25">
      <c r="A22" s="1"/>
      <c r="B22" s="195"/>
      <c r="C22" s="196"/>
      <c r="D22" s="196"/>
      <c r="E22" s="196"/>
      <c r="F22" s="196"/>
      <c r="G22" s="196"/>
      <c r="H22" s="196"/>
      <c r="I22" s="196"/>
      <c r="J22" s="196"/>
      <c r="K22" s="196"/>
      <c r="L22" s="197"/>
    </row>
    <row r="23" spans="1:14" ht="21.75" customHeight="1" thickTop="1" thickBot="1" x14ac:dyDescent="0.25">
      <c r="A23" s="1"/>
      <c r="B23" s="106" t="s">
        <v>107</v>
      </c>
      <c r="C23" s="106"/>
      <c r="D23" s="106"/>
      <c r="E23" s="106"/>
      <c r="F23" s="106"/>
      <c r="G23" s="106"/>
      <c r="H23" s="106"/>
      <c r="I23" s="106"/>
      <c r="J23" s="106"/>
      <c r="K23" s="106"/>
      <c r="L23" s="65" t="s">
        <v>28</v>
      </c>
      <c r="M23" s="65" t="s">
        <v>134</v>
      </c>
      <c r="N23" s="65" t="s">
        <v>135</v>
      </c>
    </row>
    <row r="24" spans="1:14" ht="21.75" customHeight="1" thickTop="1" thickBot="1" x14ac:dyDescent="0.25">
      <c r="A24" s="1"/>
      <c r="B24" s="69" t="s">
        <v>29</v>
      </c>
      <c r="C24" s="15" t="s">
        <v>30</v>
      </c>
      <c r="D24" s="15"/>
      <c r="E24" s="15"/>
      <c r="F24" s="15"/>
      <c r="G24" s="15"/>
      <c r="H24" s="15"/>
      <c r="I24" s="15"/>
      <c r="J24" s="15"/>
      <c r="K24" s="22"/>
      <c r="L24" s="70">
        <f>L16</f>
        <v>0</v>
      </c>
      <c r="M24" s="70"/>
      <c r="N24" s="70"/>
    </row>
    <row r="25" spans="1:14" ht="21.75" customHeight="1" thickTop="1" thickBot="1" x14ac:dyDescent="0.25">
      <c r="A25" s="1"/>
      <c r="B25" s="69" t="s">
        <v>31</v>
      </c>
      <c r="C25" s="50" t="s">
        <v>32</v>
      </c>
      <c r="D25" s="50"/>
      <c r="E25" s="50"/>
      <c r="F25" s="23" t="s">
        <v>33</v>
      </c>
      <c r="G25" s="23"/>
      <c r="H25" s="15"/>
      <c r="I25" s="198">
        <v>0.3</v>
      </c>
      <c r="J25" s="199"/>
      <c r="K25" s="200"/>
      <c r="L25" s="70">
        <v>0</v>
      </c>
      <c r="M25" s="70"/>
      <c r="N25" s="70"/>
    </row>
    <row r="26" spans="1:14" ht="21.75" customHeight="1" thickTop="1" thickBot="1" x14ac:dyDescent="0.25">
      <c r="A26" s="1"/>
      <c r="B26" s="201" t="s">
        <v>34</v>
      </c>
      <c r="C26" s="202" t="s">
        <v>35</v>
      </c>
      <c r="D26" s="203"/>
      <c r="E26" s="204"/>
      <c r="F26" s="23" t="s">
        <v>36</v>
      </c>
      <c r="G26" s="51"/>
      <c r="H26" s="15"/>
      <c r="I26" s="50"/>
      <c r="J26" s="50"/>
      <c r="K26" s="24"/>
      <c r="L26" s="208">
        <v>0</v>
      </c>
      <c r="M26" s="70"/>
      <c r="N26" s="70"/>
    </row>
    <row r="27" spans="1:14" ht="21.75" customHeight="1" thickTop="1" thickBot="1" x14ac:dyDescent="0.25">
      <c r="A27" s="1"/>
      <c r="B27" s="201"/>
      <c r="C27" s="205"/>
      <c r="D27" s="206"/>
      <c r="E27" s="207"/>
      <c r="F27" s="23" t="s">
        <v>37</v>
      </c>
      <c r="G27" s="52"/>
      <c r="H27" s="15"/>
      <c r="I27" s="52" t="s">
        <v>38</v>
      </c>
      <c r="J27" s="53"/>
      <c r="K27" s="22"/>
      <c r="L27" s="208"/>
      <c r="M27" s="70"/>
      <c r="N27" s="70"/>
    </row>
    <row r="28" spans="1:14" ht="21.75" customHeight="1" thickTop="1" thickBot="1" x14ac:dyDescent="0.25">
      <c r="A28" s="1"/>
      <c r="B28" s="69" t="s">
        <v>39</v>
      </c>
      <c r="C28" s="181" t="s">
        <v>40</v>
      </c>
      <c r="D28" s="181"/>
      <c r="E28" s="181"/>
      <c r="F28" s="182"/>
      <c r="G28" s="181"/>
      <c r="H28" s="182"/>
      <c r="I28" s="181"/>
      <c r="J28" s="181"/>
      <c r="K28" s="183"/>
      <c r="L28" s="70">
        <v>0</v>
      </c>
      <c r="M28" s="70"/>
      <c r="N28" s="70"/>
    </row>
    <row r="29" spans="1:14" ht="21.75" customHeight="1" thickTop="1" thickBot="1" x14ac:dyDescent="0.25">
      <c r="A29" s="1"/>
      <c r="B29" s="69" t="s">
        <v>41</v>
      </c>
      <c r="C29" s="101" t="s">
        <v>42</v>
      </c>
      <c r="D29" s="101"/>
      <c r="E29" s="101"/>
      <c r="F29" s="101"/>
      <c r="G29" s="101"/>
      <c r="H29" s="101"/>
      <c r="I29" s="101"/>
      <c r="J29" s="101"/>
      <c r="K29" s="102"/>
      <c r="L29" s="70">
        <v>0</v>
      </c>
      <c r="M29" s="70"/>
      <c r="N29" s="70"/>
    </row>
    <row r="30" spans="1:14" ht="21.75" customHeight="1" thickTop="1" thickBot="1" x14ac:dyDescent="0.25">
      <c r="A30" s="1"/>
      <c r="B30" s="69" t="s">
        <v>44</v>
      </c>
      <c r="C30" s="101" t="s">
        <v>118</v>
      </c>
      <c r="D30" s="101"/>
      <c r="E30" s="101"/>
      <c r="F30" s="101"/>
      <c r="G30" s="101"/>
      <c r="H30" s="101"/>
      <c r="I30" s="101"/>
      <c r="J30" s="101"/>
      <c r="K30" s="102"/>
      <c r="L30" s="70">
        <v>0</v>
      </c>
      <c r="M30" s="70"/>
      <c r="N30" s="70"/>
    </row>
    <row r="31" spans="1:14" ht="21.6" hidden="1" customHeight="1" thickBot="1" x14ac:dyDescent="0.25">
      <c r="A31" s="1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6"/>
      <c r="M31" s="67"/>
      <c r="N31" s="67"/>
    </row>
    <row r="32" spans="1:14" ht="21.75" customHeight="1" thickTop="1" thickBot="1" x14ac:dyDescent="0.25">
      <c r="A32" s="1"/>
      <c r="B32" s="92" t="s">
        <v>106</v>
      </c>
      <c r="C32" s="93"/>
      <c r="D32" s="93"/>
      <c r="E32" s="93"/>
      <c r="F32" s="93"/>
      <c r="G32" s="93"/>
      <c r="H32" s="93"/>
      <c r="I32" s="93"/>
      <c r="J32" s="93"/>
      <c r="K32" s="116"/>
      <c r="L32" s="25">
        <f>SUM(L24:L30)</f>
        <v>0</v>
      </c>
      <c r="M32" s="25"/>
      <c r="N32" s="25"/>
    </row>
    <row r="33" spans="1:14" ht="21.75" customHeight="1" thickTop="1" x14ac:dyDescent="0.2">
      <c r="A33" s="1"/>
      <c r="B33" s="121" t="s">
        <v>127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7"/>
    </row>
    <row r="34" spans="1:14" ht="32.450000000000003" customHeight="1" thickBot="1" x14ac:dyDescent="0.25">
      <c r="A34" s="1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80"/>
    </row>
    <row r="35" spans="1:14" ht="21.75" customHeight="1" thickTop="1" thickBot="1" x14ac:dyDescent="0.25">
      <c r="A35" s="1"/>
      <c r="B35" s="92" t="s">
        <v>45</v>
      </c>
      <c r="C35" s="92"/>
      <c r="D35" s="92"/>
      <c r="E35" s="92"/>
      <c r="F35" s="92"/>
      <c r="G35" s="92"/>
      <c r="H35" s="92"/>
      <c r="I35" s="92"/>
      <c r="J35" s="92"/>
      <c r="K35" s="92"/>
      <c r="L35" s="106"/>
      <c r="M35" s="25"/>
      <c r="N35" s="25"/>
    </row>
    <row r="36" spans="1:14" ht="21.75" customHeight="1" thickTop="1" thickBot="1" x14ac:dyDescent="0.25">
      <c r="A36" s="1"/>
      <c r="B36" s="92" t="s">
        <v>109</v>
      </c>
      <c r="C36" s="92"/>
      <c r="D36" s="92"/>
      <c r="E36" s="92"/>
      <c r="F36" s="92"/>
      <c r="G36" s="92"/>
      <c r="H36" s="92"/>
      <c r="I36" s="92"/>
      <c r="J36" s="92"/>
      <c r="K36" s="92"/>
      <c r="L36" s="106"/>
      <c r="M36" s="65" t="s">
        <v>134</v>
      </c>
      <c r="N36" s="65" t="s">
        <v>135</v>
      </c>
    </row>
    <row r="37" spans="1:14" ht="21.75" customHeight="1" thickTop="1" thickBot="1" x14ac:dyDescent="0.25">
      <c r="A37" s="1"/>
      <c r="B37" s="68" t="s">
        <v>29</v>
      </c>
      <c r="C37" s="174" t="s">
        <v>108</v>
      </c>
      <c r="D37" s="174"/>
      <c r="E37" s="174"/>
      <c r="F37" s="174"/>
      <c r="G37" s="174"/>
      <c r="H37" s="174"/>
      <c r="I37" s="174"/>
      <c r="J37" s="174"/>
      <c r="K37" s="54">
        <v>8.3299999999999999E-2</v>
      </c>
      <c r="L37" s="30">
        <f>$L$32*K37</f>
        <v>0</v>
      </c>
      <c r="M37" s="30"/>
      <c r="N37" s="30"/>
    </row>
    <row r="38" spans="1:14" ht="21.75" customHeight="1" thickTop="1" thickBot="1" x14ac:dyDescent="0.25">
      <c r="A38" s="1"/>
      <c r="B38" s="68" t="s">
        <v>31</v>
      </c>
      <c r="C38" s="174" t="s">
        <v>137</v>
      </c>
      <c r="D38" s="174"/>
      <c r="E38" s="174"/>
      <c r="F38" s="174"/>
      <c r="G38" s="174"/>
      <c r="H38" s="174"/>
      <c r="I38" s="174"/>
      <c r="J38" s="174"/>
      <c r="K38" s="54">
        <v>0.121</v>
      </c>
      <c r="L38" s="30">
        <f>$L$32*K38</f>
        <v>0</v>
      </c>
      <c r="M38" s="30"/>
      <c r="N38" s="30"/>
    </row>
    <row r="39" spans="1:14" ht="21.75" customHeight="1" thickTop="1" thickBot="1" x14ac:dyDescent="0.25">
      <c r="A39" s="1"/>
      <c r="B39" s="66"/>
      <c r="C39" s="175" t="s">
        <v>60</v>
      </c>
      <c r="D39" s="175"/>
      <c r="E39" s="175"/>
      <c r="F39" s="175"/>
      <c r="G39" s="175"/>
      <c r="H39" s="175"/>
      <c r="I39" s="175"/>
      <c r="J39" s="175"/>
      <c r="K39" s="55">
        <f>K37+K38</f>
        <v>0.20429999999999998</v>
      </c>
      <c r="L39" s="25">
        <f>SUM(L37:L38)</f>
        <v>0</v>
      </c>
      <c r="M39" s="25"/>
      <c r="N39" s="25"/>
    </row>
    <row r="40" spans="1:14" ht="21.75" customHeight="1" thickTop="1" x14ac:dyDescent="0.2">
      <c r="A40" s="1"/>
      <c r="B40" s="121" t="s">
        <v>119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7"/>
    </row>
    <row r="41" spans="1:14" ht="90.6" customHeight="1" thickBot="1" x14ac:dyDescent="0.25">
      <c r="A41" s="1"/>
      <c r="B41" s="178"/>
      <c r="C41" s="179"/>
      <c r="D41" s="179"/>
      <c r="E41" s="179"/>
      <c r="F41" s="179"/>
      <c r="G41" s="179"/>
      <c r="H41" s="179"/>
      <c r="I41" s="179"/>
      <c r="J41" s="179"/>
      <c r="K41" s="179"/>
      <c r="L41" s="180"/>
    </row>
    <row r="42" spans="1:14" ht="21.75" customHeight="1" thickTop="1" thickBot="1" x14ac:dyDescent="0.25">
      <c r="A42" s="1"/>
      <c r="B42" s="92" t="s">
        <v>120</v>
      </c>
      <c r="C42" s="92"/>
      <c r="D42" s="92"/>
      <c r="E42" s="92"/>
      <c r="F42" s="92"/>
      <c r="G42" s="92"/>
      <c r="H42" s="92"/>
      <c r="I42" s="92"/>
      <c r="J42" s="92"/>
      <c r="K42" s="92"/>
      <c r="L42" s="106"/>
      <c r="M42" s="65" t="s">
        <v>134</v>
      </c>
      <c r="N42" s="65" t="s">
        <v>135</v>
      </c>
    </row>
    <row r="43" spans="1:14" ht="21.75" customHeight="1" thickTop="1" thickBot="1" x14ac:dyDescent="0.25">
      <c r="A43" s="1"/>
      <c r="B43" s="69" t="s">
        <v>29</v>
      </c>
      <c r="C43" s="162" t="s">
        <v>46</v>
      </c>
      <c r="D43" s="162"/>
      <c r="E43" s="162"/>
      <c r="F43" s="162"/>
      <c r="G43" s="162"/>
      <c r="H43" s="162"/>
      <c r="I43" s="162"/>
      <c r="J43" s="162"/>
      <c r="K43" s="26">
        <v>0.2</v>
      </c>
      <c r="L43" s="70">
        <f>($L$32+$L$39)*K43</f>
        <v>0</v>
      </c>
      <c r="M43" s="70"/>
      <c r="N43" s="70"/>
    </row>
    <row r="44" spans="1:14" ht="21.75" customHeight="1" thickTop="1" thickBot="1" x14ac:dyDescent="0.25">
      <c r="A44" s="1"/>
      <c r="B44" s="69" t="s">
        <v>31</v>
      </c>
      <c r="C44" s="162" t="s">
        <v>47</v>
      </c>
      <c r="D44" s="162"/>
      <c r="E44" s="162"/>
      <c r="F44" s="162"/>
      <c r="G44" s="162"/>
      <c r="H44" s="162"/>
      <c r="I44" s="162"/>
      <c r="J44" s="162"/>
      <c r="K44" s="26">
        <v>1.4999999999999999E-2</v>
      </c>
      <c r="L44" s="70">
        <f t="shared" ref="L44:L50" si="0">($L$32+$L$39)*K44</f>
        <v>0</v>
      </c>
      <c r="M44" s="70"/>
      <c r="N44" s="70"/>
    </row>
    <row r="45" spans="1:14" ht="21.75" customHeight="1" thickTop="1" thickBot="1" x14ac:dyDescent="0.25">
      <c r="A45" s="1"/>
      <c r="B45" s="69" t="s">
        <v>34</v>
      </c>
      <c r="C45" s="162" t="s">
        <v>48</v>
      </c>
      <c r="D45" s="162"/>
      <c r="E45" s="162"/>
      <c r="F45" s="162"/>
      <c r="G45" s="162"/>
      <c r="H45" s="162"/>
      <c r="I45" s="162"/>
      <c r="J45" s="162"/>
      <c r="K45" s="26">
        <v>0.01</v>
      </c>
      <c r="L45" s="70">
        <f t="shared" si="0"/>
        <v>0</v>
      </c>
      <c r="M45" s="70"/>
      <c r="N45" s="70"/>
    </row>
    <row r="46" spans="1:14" ht="21.75" customHeight="1" thickTop="1" thickBot="1" x14ac:dyDescent="0.25">
      <c r="A46" s="1"/>
      <c r="B46" s="69" t="s">
        <v>39</v>
      </c>
      <c r="C46" s="162" t="s">
        <v>49</v>
      </c>
      <c r="D46" s="162"/>
      <c r="E46" s="162"/>
      <c r="F46" s="162"/>
      <c r="G46" s="162"/>
      <c r="H46" s="162"/>
      <c r="I46" s="162"/>
      <c r="J46" s="162"/>
      <c r="K46" s="26">
        <v>2E-3</v>
      </c>
      <c r="L46" s="70">
        <f t="shared" si="0"/>
        <v>0</v>
      </c>
      <c r="M46" s="70"/>
      <c r="N46" s="70"/>
    </row>
    <row r="47" spans="1:14" ht="21.75" customHeight="1" thickTop="1" thickBot="1" x14ac:dyDescent="0.25">
      <c r="A47" s="1"/>
      <c r="B47" s="69" t="s">
        <v>41</v>
      </c>
      <c r="C47" s="162" t="s">
        <v>50</v>
      </c>
      <c r="D47" s="162"/>
      <c r="E47" s="162"/>
      <c r="F47" s="162"/>
      <c r="G47" s="162"/>
      <c r="H47" s="162"/>
      <c r="I47" s="162"/>
      <c r="J47" s="162"/>
      <c r="K47" s="26">
        <v>2.5000000000000001E-2</v>
      </c>
      <c r="L47" s="70">
        <f t="shared" si="0"/>
        <v>0</v>
      </c>
      <c r="M47" s="70"/>
      <c r="N47" s="70"/>
    </row>
    <row r="48" spans="1:14" ht="21.75" customHeight="1" thickTop="1" thickBot="1" x14ac:dyDescent="0.25">
      <c r="A48" s="1"/>
      <c r="B48" s="69" t="s">
        <v>43</v>
      </c>
      <c r="C48" s="162" t="s">
        <v>51</v>
      </c>
      <c r="D48" s="162"/>
      <c r="E48" s="162"/>
      <c r="F48" s="162"/>
      <c r="G48" s="162"/>
      <c r="H48" s="162"/>
      <c r="I48" s="162"/>
      <c r="J48" s="162"/>
      <c r="K48" s="26">
        <v>0.08</v>
      </c>
      <c r="L48" s="70">
        <f t="shared" si="0"/>
        <v>0</v>
      </c>
      <c r="M48" s="70"/>
      <c r="N48" s="70"/>
    </row>
    <row r="49" spans="1:14" ht="21.75" customHeight="1" thickTop="1" thickBot="1" x14ac:dyDescent="0.25">
      <c r="A49" s="1"/>
      <c r="B49" s="69" t="s">
        <v>44</v>
      </c>
      <c r="C49" s="163" t="s">
        <v>11</v>
      </c>
      <c r="D49" s="163"/>
      <c r="E49" s="163"/>
      <c r="F49" s="163"/>
      <c r="G49" s="82"/>
      <c r="H49" s="28" t="s">
        <v>12</v>
      </c>
      <c r="I49" s="164"/>
      <c r="J49" s="164"/>
      <c r="K49" s="29">
        <f>G49*I49</f>
        <v>0</v>
      </c>
      <c r="L49" s="70">
        <f t="shared" si="0"/>
        <v>0</v>
      </c>
      <c r="M49" s="70"/>
      <c r="N49" s="70"/>
    </row>
    <row r="50" spans="1:14" ht="21.75" customHeight="1" thickTop="1" thickBot="1" x14ac:dyDescent="0.25">
      <c r="A50" s="1"/>
      <c r="B50" s="69" t="s">
        <v>52</v>
      </c>
      <c r="C50" s="15" t="s">
        <v>53</v>
      </c>
      <c r="D50" s="64"/>
      <c r="E50" s="64"/>
      <c r="F50" s="64"/>
      <c r="G50" s="56"/>
      <c r="H50" s="125"/>
      <c r="I50" s="125"/>
      <c r="J50" s="126"/>
      <c r="K50" s="57">
        <v>6.0000000000000001E-3</v>
      </c>
      <c r="L50" s="70">
        <f t="shared" si="0"/>
        <v>0</v>
      </c>
      <c r="M50" s="70"/>
      <c r="N50" s="70"/>
    </row>
    <row r="51" spans="1:14" ht="21.75" customHeight="1" thickTop="1" thickBot="1" x14ac:dyDescent="0.25">
      <c r="A51" s="1"/>
      <c r="B51" s="106" t="s">
        <v>60</v>
      </c>
      <c r="C51" s="106" t="s">
        <v>53</v>
      </c>
      <c r="D51" s="106"/>
      <c r="E51" s="106"/>
      <c r="F51" s="106"/>
      <c r="G51" s="106"/>
      <c r="H51" s="106"/>
      <c r="I51" s="106"/>
      <c r="J51" s="106"/>
      <c r="K51" s="44">
        <f>SUM(K43:K50)</f>
        <v>0.33800000000000008</v>
      </c>
      <c r="L51" s="25">
        <f>SUM(L43:L50)</f>
        <v>0</v>
      </c>
      <c r="M51" s="25"/>
      <c r="N51" s="25"/>
    </row>
    <row r="52" spans="1:14" ht="21.75" customHeight="1" thickTop="1" x14ac:dyDescent="0.2">
      <c r="A52" s="1"/>
      <c r="B52" s="165" t="s">
        <v>128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7"/>
    </row>
    <row r="53" spans="1:14" ht="21.75" customHeight="1" x14ac:dyDescent="0.2">
      <c r="A53" s="1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70"/>
    </row>
    <row r="54" spans="1:14" ht="12.6" customHeight="1" thickBot="1" x14ac:dyDescent="0.25">
      <c r="A54" s="1"/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3"/>
    </row>
    <row r="55" spans="1:14" ht="21.75" customHeight="1" thickTop="1" thickBot="1" x14ac:dyDescent="0.25">
      <c r="A55" s="1"/>
      <c r="B55" s="92" t="s">
        <v>54</v>
      </c>
      <c r="C55" s="92"/>
      <c r="D55" s="92"/>
      <c r="E55" s="92"/>
      <c r="F55" s="92"/>
      <c r="G55" s="92"/>
      <c r="H55" s="92"/>
      <c r="I55" s="92"/>
      <c r="J55" s="92"/>
      <c r="K55" s="92"/>
      <c r="L55" s="106"/>
      <c r="M55" s="65" t="s">
        <v>134</v>
      </c>
      <c r="N55" s="65" t="s">
        <v>135</v>
      </c>
    </row>
    <row r="56" spans="1:14" ht="21.75" customHeight="1" thickTop="1" thickBot="1" x14ac:dyDescent="0.25">
      <c r="A56" s="1"/>
      <c r="B56" s="65" t="s">
        <v>29</v>
      </c>
      <c r="C56" s="133" t="s">
        <v>162</v>
      </c>
      <c r="D56" s="133"/>
      <c r="E56" s="133"/>
      <c r="F56" s="133"/>
      <c r="G56" s="133"/>
      <c r="H56" s="133"/>
      <c r="I56" s="133"/>
      <c r="J56" s="133"/>
      <c r="K56" s="133"/>
      <c r="L56" s="30">
        <f>IF((0*22*2)-(L24*0.06)&lt;0,0,((0*22*2)-(L24*0.06)))</f>
        <v>0</v>
      </c>
      <c r="M56" s="30"/>
      <c r="N56" s="30"/>
    </row>
    <row r="57" spans="1:14" ht="21.75" customHeight="1" thickTop="1" thickBot="1" x14ac:dyDescent="0.25">
      <c r="A57" s="1"/>
      <c r="B57" s="65" t="s">
        <v>31</v>
      </c>
      <c r="C57" s="133" t="s">
        <v>163</v>
      </c>
      <c r="D57" s="133"/>
      <c r="E57" s="133"/>
      <c r="F57" s="133"/>
      <c r="G57" s="133"/>
      <c r="H57" s="133"/>
      <c r="I57" s="133"/>
      <c r="J57" s="133"/>
      <c r="K57" s="133"/>
      <c r="L57" s="30">
        <f>(0*22)*0.8</f>
        <v>0</v>
      </c>
      <c r="M57" s="30"/>
      <c r="N57" s="30"/>
    </row>
    <row r="58" spans="1:14" ht="21.75" customHeight="1" thickTop="1" thickBot="1" x14ac:dyDescent="0.25">
      <c r="A58" s="1"/>
      <c r="B58" s="65" t="s">
        <v>34</v>
      </c>
      <c r="C58" s="133" t="s">
        <v>57</v>
      </c>
      <c r="D58" s="133"/>
      <c r="E58" s="133"/>
      <c r="F58" s="133"/>
      <c r="G58" s="133"/>
      <c r="H58" s="133"/>
      <c r="I58" s="133"/>
      <c r="J58" s="133"/>
      <c r="K58" s="133"/>
      <c r="L58" s="30">
        <v>0</v>
      </c>
      <c r="M58" s="30"/>
      <c r="N58" s="30"/>
    </row>
    <row r="59" spans="1:14" ht="21.75" customHeight="1" thickTop="1" thickBot="1" x14ac:dyDescent="0.25">
      <c r="A59" s="1"/>
      <c r="B59" s="65" t="s">
        <v>39</v>
      </c>
      <c r="C59" s="133" t="s">
        <v>116</v>
      </c>
      <c r="D59" s="133"/>
      <c r="E59" s="133"/>
      <c r="F59" s="133"/>
      <c r="G59" s="133"/>
      <c r="H59" s="133"/>
      <c r="I59" s="133"/>
      <c r="J59" s="133"/>
      <c r="K59" s="133"/>
      <c r="L59" s="30">
        <v>0</v>
      </c>
      <c r="M59" s="30"/>
      <c r="N59" s="30"/>
    </row>
    <row r="60" spans="1:14" ht="21.75" customHeight="1" thickTop="1" thickBot="1" x14ac:dyDescent="0.25">
      <c r="A60" s="1"/>
      <c r="B60" s="65" t="s">
        <v>41</v>
      </c>
      <c r="C60" s="133" t="s">
        <v>117</v>
      </c>
      <c r="D60" s="133"/>
      <c r="E60" s="133"/>
      <c r="F60" s="133"/>
      <c r="G60" s="133"/>
      <c r="H60" s="133"/>
      <c r="I60" s="133"/>
      <c r="J60" s="133"/>
      <c r="K60" s="133"/>
      <c r="L60" s="30">
        <v>0</v>
      </c>
      <c r="M60" s="30"/>
      <c r="N60" s="30"/>
    </row>
    <row r="61" spans="1:14" ht="21.75" customHeight="1" thickTop="1" thickBot="1" x14ac:dyDescent="0.25">
      <c r="A61" s="1"/>
      <c r="B61" s="65" t="s">
        <v>43</v>
      </c>
      <c r="C61" s="133" t="s">
        <v>58</v>
      </c>
      <c r="D61" s="133"/>
      <c r="E61" s="133"/>
      <c r="F61" s="133"/>
      <c r="G61" s="133"/>
      <c r="H61" s="133"/>
      <c r="I61" s="133"/>
      <c r="J61" s="133"/>
      <c r="K61" s="133"/>
      <c r="L61" s="30">
        <v>0</v>
      </c>
      <c r="M61" s="30"/>
      <c r="N61" s="30"/>
    </row>
    <row r="62" spans="1:14" ht="21.75" customHeight="1" thickTop="1" thickBot="1" x14ac:dyDescent="0.25">
      <c r="A62" s="1"/>
      <c r="B62" s="65" t="s">
        <v>44</v>
      </c>
      <c r="C62" s="133" t="s">
        <v>139</v>
      </c>
      <c r="D62" s="133"/>
      <c r="E62" s="133"/>
      <c r="F62" s="133"/>
      <c r="G62" s="133"/>
      <c r="H62" s="133"/>
      <c r="I62" s="133"/>
      <c r="J62" s="133"/>
      <c r="K62" s="133"/>
      <c r="L62" s="30">
        <v>0</v>
      </c>
      <c r="M62" s="30"/>
      <c r="N62" s="30"/>
    </row>
    <row r="63" spans="1:14" ht="21.75" customHeight="1" thickTop="1" thickBot="1" x14ac:dyDescent="0.25">
      <c r="A63" s="1"/>
      <c r="B63" s="65" t="s">
        <v>52</v>
      </c>
      <c r="C63" s="161"/>
      <c r="D63" s="161"/>
      <c r="E63" s="161"/>
      <c r="F63" s="161"/>
      <c r="G63" s="161"/>
      <c r="H63" s="161"/>
      <c r="I63" s="161"/>
      <c r="J63" s="161"/>
      <c r="K63" s="161"/>
      <c r="L63" s="72"/>
      <c r="M63" s="30"/>
      <c r="N63" s="30"/>
    </row>
    <row r="64" spans="1:14" ht="21.75" customHeight="1" thickTop="1" thickBot="1" x14ac:dyDescent="0.25">
      <c r="A64" s="1"/>
      <c r="B64" s="65" t="s">
        <v>59</v>
      </c>
      <c r="C64" s="161"/>
      <c r="D64" s="161"/>
      <c r="E64" s="161"/>
      <c r="F64" s="161"/>
      <c r="G64" s="161"/>
      <c r="H64" s="161"/>
      <c r="I64" s="161"/>
      <c r="J64" s="161"/>
      <c r="K64" s="161"/>
      <c r="L64" s="73"/>
      <c r="M64" s="30"/>
      <c r="N64" s="30"/>
    </row>
    <row r="65" spans="1:14" ht="21.75" customHeight="1" thickTop="1" thickBot="1" x14ac:dyDescent="0.25">
      <c r="A65" s="1"/>
      <c r="B65" s="65"/>
      <c r="C65" s="106" t="s">
        <v>60</v>
      </c>
      <c r="D65" s="106"/>
      <c r="E65" s="106"/>
      <c r="F65" s="106"/>
      <c r="G65" s="106"/>
      <c r="H65" s="106"/>
      <c r="I65" s="106"/>
      <c r="J65" s="106"/>
      <c r="K65" s="106"/>
      <c r="L65" s="25">
        <f>SUM(L56:L64)</f>
        <v>0</v>
      </c>
      <c r="M65" s="25"/>
      <c r="N65" s="25"/>
    </row>
    <row r="66" spans="1:14" ht="21.75" customHeight="1" thickTop="1" x14ac:dyDescent="0.2">
      <c r="A66" s="1"/>
      <c r="B66" s="121" t="s">
        <v>98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3"/>
    </row>
    <row r="67" spans="1:14" ht="37.15" customHeight="1" thickBot="1" x14ac:dyDescent="0.25">
      <c r="A67" s="1"/>
      <c r="B67" s="156"/>
      <c r="C67" s="157"/>
      <c r="D67" s="157"/>
      <c r="E67" s="157"/>
      <c r="F67" s="157"/>
      <c r="G67" s="157"/>
      <c r="H67" s="157"/>
      <c r="I67" s="157"/>
      <c r="J67" s="157"/>
      <c r="K67" s="157"/>
      <c r="L67" s="158"/>
    </row>
    <row r="68" spans="1:14" ht="21.75" customHeight="1" thickTop="1" thickBot="1" x14ac:dyDescent="0.25">
      <c r="A68" s="1"/>
      <c r="B68" s="106" t="s">
        <v>61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65" t="s">
        <v>134</v>
      </c>
      <c r="N68" s="65" t="s">
        <v>135</v>
      </c>
    </row>
    <row r="69" spans="1:14" ht="21.75" customHeight="1" thickTop="1" thickBot="1" x14ac:dyDescent="0.25">
      <c r="A69" s="1"/>
      <c r="B69" s="48" t="s">
        <v>62</v>
      </c>
      <c r="C69" s="133" t="s">
        <v>63</v>
      </c>
      <c r="D69" s="133"/>
      <c r="E69" s="133"/>
      <c r="F69" s="133"/>
      <c r="G69" s="133"/>
      <c r="H69" s="133"/>
      <c r="I69" s="133"/>
      <c r="J69" s="133"/>
      <c r="K69" s="37">
        <f>K39</f>
        <v>0.20429999999999998</v>
      </c>
      <c r="L69" s="30">
        <f>L39</f>
        <v>0</v>
      </c>
      <c r="M69" s="30"/>
      <c r="N69" s="30"/>
    </row>
    <row r="70" spans="1:14" ht="21.75" customHeight="1" thickTop="1" thickBot="1" x14ac:dyDescent="0.25">
      <c r="A70" s="1"/>
      <c r="B70" s="48" t="s">
        <v>64</v>
      </c>
      <c r="C70" s="133" t="s">
        <v>65</v>
      </c>
      <c r="D70" s="133"/>
      <c r="E70" s="133"/>
      <c r="F70" s="133"/>
      <c r="G70" s="133"/>
      <c r="H70" s="133"/>
      <c r="I70" s="133"/>
      <c r="J70" s="133"/>
      <c r="K70" s="37">
        <f>K51</f>
        <v>0.33800000000000008</v>
      </c>
      <c r="L70" s="30">
        <f>L51</f>
        <v>0</v>
      </c>
      <c r="M70" s="30"/>
      <c r="N70" s="30"/>
    </row>
    <row r="71" spans="1:14" ht="21.75" customHeight="1" thickTop="1" thickBot="1" x14ac:dyDescent="0.25">
      <c r="A71" s="1"/>
      <c r="B71" s="48" t="s">
        <v>66</v>
      </c>
      <c r="C71" s="159" t="s">
        <v>67</v>
      </c>
      <c r="D71" s="159"/>
      <c r="E71" s="159"/>
      <c r="F71" s="159"/>
      <c r="G71" s="159"/>
      <c r="H71" s="159"/>
      <c r="I71" s="159"/>
      <c r="J71" s="159"/>
      <c r="K71" s="159"/>
      <c r="L71" s="30">
        <f>L65</f>
        <v>0</v>
      </c>
      <c r="M71" s="30"/>
      <c r="N71" s="30"/>
    </row>
    <row r="72" spans="1:14" ht="21.75" customHeight="1" thickTop="1" thickBot="1" x14ac:dyDescent="0.25">
      <c r="A72" s="1"/>
      <c r="B72" s="61"/>
      <c r="C72" s="92" t="s">
        <v>60</v>
      </c>
      <c r="D72" s="93"/>
      <c r="E72" s="93"/>
      <c r="F72" s="93"/>
      <c r="G72" s="93"/>
      <c r="H72" s="93"/>
      <c r="I72" s="93"/>
      <c r="J72" s="116"/>
      <c r="K72" s="44">
        <f>K69+K70</f>
        <v>0.5423</v>
      </c>
      <c r="L72" s="59">
        <f>SUM(L69:L71)</f>
        <v>0</v>
      </c>
      <c r="M72" s="25"/>
      <c r="N72" s="25"/>
    </row>
    <row r="73" spans="1:14" s="11" customFormat="1" ht="21.75" customHeight="1" thickTop="1" thickBot="1" x14ac:dyDescent="0.25">
      <c r="A73" s="1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</row>
    <row r="74" spans="1:14" s="11" customFormat="1" ht="21.75" customHeight="1" thickTop="1" thickBot="1" x14ac:dyDescent="0.25">
      <c r="A74" s="10"/>
      <c r="B74" s="92" t="s">
        <v>68</v>
      </c>
      <c r="C74" s="93"/>
      <c r="D74" s="93"/>
      <c r="E74" s="93"/>
      <c r="F74" s="93"/>
      <c r="G74" s="93"/>
      <c r="H74" s="93"/>
      <c r="I74" s="93"/>
      <c r="J74" s="93"/>
      <c r="K74" s="93"/>
      <c r="L74" s="116"/>
      <c r="M74" s="65" t="s">
        <v>134</v>
      </c>
      <c r="N74" s="65" t="s">
        <v>135</v>
      </c>
    </row>
    <row r="75" spans="1:14" s="11" customFormat="1" ht="21.75" customHeight="1" thickTop="1" thickBot="1" x14ac:dyDescent="0.25">
      <c r="A75" s="10"/>
      <c r="B75" s="65" t="s">
        <v>29</v>
      </c>
      <c r="C75" s="133" t="s">
        <v>69</v>
      </c>
      <c r="D75" s="133"/>
      <c r="E75" s="133"/>
      <c r="F75" s="133"/>
      <c r="G75" s="133"/>
      <c r="H75" s="133"/>
      <c r="I75" s="133"/>
      <c r="J75" s="133"/>
      <c r="K75" s="37">
        <v>0</v>
      </c>
      <c r="L75" s="70">
        <f>$L$32*K75</f>
        <v>0</v>
      </c>
      <c r="M75" s="70"/>
      <c r="N75" s="70"/>
    </row>
    <row r="76" spans="1:14" s="11" customFormat="1" ht="21.75" customHeight="1" thickTop="1" thickBot="1" x14ac:dyDescent="0.25">
      <c r="A76" s="10"/>
      <c r="B76" s="65" t="s">
        <v>31</v>
      </c>
      <c r="C76" s="133" t="s">
        <v>70</v>
      </c>
      <c r="D76" s="133"/>
      <c r="E76" s="133"/>
      <c r="F76" s="133"/>
      <c r="G76" s="133"/>
      <c r="H76" s="133"/>
      <c r="I76" s="133"/>
      <c r="J76" s="133"/>
      <c r="K76" s="37">
        <f>K48*K75</f>
        <v>0</v>
      </c>
      <c r="L76" s="70">
        <f t="shared" ref="L76:L80" si="1">$L$32*K76</f>
        <v>0</v>
      </c>
      <c r="M76" s="70"/>
      <c r="N76" s="70"/>
    </row>
    <row r="77" spans="1:14" s="11" customFormat="1" ht="24" customHeight="1" thickTop="1" thickBot="1" x14ac:dyDescent="0.25">
      <c r="A77" s="10"/>
      <c r="B77" s="65" t="s">
        <v>34</v>
      </c>
      <c r="C77" s="152" t="s">
        <v>94</v>
      </c>
      <c r="D77" s="152"/>
      <c r="E77" s="152"/>
      <c r="F77" s="152"/>
      <c r="G77" s="152"/>
      <c r="H77" s="152"/>
      <c r="I77" s="152"/>
      <c r="J77" s="152"/>
      <c r="K77" s="37">
        <v>0</v>
      </c>
      <c r="L77" s="70">
        <f t="shared" si="1"/>
        <v>0</v>
      </c>
      <c r="M77" s="70"/>
      <c r="N77" s="70"/>
    </row>
    <row r="78" spans="1:14" s="11" customFormat="1" ht="21.75" customHeight="1" thickTop="1" thickBot="1" x14ac:dyDescent="0.25">
      <c r="A78" s="10"/>
      <c r="B78" s="65" t="s">
        <v>39</v>
      </c>
      <c r="C78" s="133" t="s">
        <v>71</v>
      </c>
      <c r="D78" s="133"/>
      <c r="E78" s="133"/>
      <c r="F78" s="133"/>
      <c r="G78" s="133"/>
      <c r="H78" s="133"/>
      <c r="I78" s="133"/>
      <c r="J78" s="133"/>
      <c r="K78" s="37">
        <v>0</v>
      </c>
      <c r="L78" s="70">
        <f t="shared" si="1"/>
        <v>0</v>
      </c>
      <c r="M78" s="70"/>
      <c r="N78" s="70"/>
    </row>
    <row r="79" spans="1:14" s="11" customFormat="1" ht="20.45" customHeight="1" thickTop="1" thickBot="1" x14ac:dyDescent="0.25">
      <c r="A79" s="10"/>
      <c r="B79" s="65" t="s">
        <v>41</v>
      </c>
      <c r="C79" s="133" t="s">
        <v>121</v>
      </c>
      <c r="D79" s="133"/>
      <c r="E79" s="133"/>
      <c r="F79" s="133"/>
      <c r="G79" s="133"/>
      <c r="H79" s="133"/>
      <c r="I79" s="133"/>
      <c r="J79" s="133"/>
      <c r="K79" s="37">
        <f>K51*K78</f>
        <v>0</v>
      </c>
      <c r="L79" s="70">
        <f t="shared" si="1"/>
        <v>0</v>
      </c>
      <c r="M79" s="70"/>
      <c r="N79" s="70"/>
    </row>
    <row r="80" spans="1:14" s="11" customFormat="1" ht="24" customHeight="1" thickTop="1" thickBot="1" x14ac:dyDescent="0.25">
      <c r="A80" s="10"/>
      <c r="B80" s="65" t="s">
        <v>43</v>
      </c>
      <c r="C80" s="152" t="s">
        <v>95</v>
      </c>
      <c r="D80" s="152"/>
      <c r="E80" s="152"/>
      <c r="F80" s="152"/>
      <c r="G80" s="152"/>
      <c r="H80" s="152"/>
      <c r="I80" s="152"/>
      <c r="J80" s="152"/>
      <c r="K80" s="37">
        <v>0</v>
      </c>
      <c r="L80" s="70">
        <f t="shared" si="1"/>
        <v>0</v>
      </c>
      <c r="M80" s="70"/>
      <c r="N80" s="70"/>
    </row>
    <row r="81" spans="1:14" s="11" customFormat="1" ht="21.75" customHeight="1" thickTop="1" thickBot="1" x14ac:dyDescent="0.25">
      <c r="A81" s="10"/>
      <c r="B81" s="106" t="s">
        <v>60</v>
      </c>
      <c r="C81" s="106"/>
      <c r="D81" s="106"/>
      <c r="E81" s="106"/>
      <c r="F81" s="106"/>
      <c r="G81" s="106"/>
      <c r="H81" s="106"/>
      <c r="I81" s="106"/>
      <c r="J81" s="106"/>
      <c r="K81" s="44">
        <f>SUM(K75:K80)</f>
        <v>0</v>
      </c>
      <c r="L81" s="25">
        <f>SUM(L75:L80)</f>
        <v>0</v>
      </c>
      <c r="M81" s="25"/>
      <c r="N81" s="25"/>
    </row>
    <row r="82" spans="1:14" s="11" customFormat="1" ht="21.75" customHeight="1" thickTop="1" x14ac:dyDescent="0.2">
      <c r="A82" s="10"/>
      <c r="B82" s="121" t="s">
        <v>99</v>
      </c>
      <c r="C82" s="122"/>
      <c r="D82" s="122"/>
      <c r="E82" s="122"/>
      <c r="F82" s="122"/>
      <c r="G82" s="122"/>
      <c r="H82" s="122"/>
      <c r="I82" s="122"/>
      <c r="J82" s="122"/>
      <c r="K82" s="122"/>
      <c r="L82" s="123"/>
    </row>
    <row r="83" spans="1:14" s="11" customFormat="1" ht="21.75" customHeight="1" x14ac:dyDescent="0.2">
      <c r="A83" s="10"/>
      <c r="B83" s="153"/>
      <c r="C83" s="154"/>
      <c r="D83" s="154"/>
      <c r="E83" s="154"/>
      <c r="F83" s="154"/>
      <c r="G83" s="154"/>
      <c r="H83" s="154"/>
      <c r="I83" s="154"/>
      <c r="J83" s="154"/>
      <c r="K83" s="154"/>
      <c r="L83" s="155"/>
    </row>
    <row r="84" spans="1:14" s="11" customFormat="1" ht="12.6" customHeight="1" thickBot="1" x14ac:dyDescent="0.25">
      <c r="A84" s="10"/>
      <c r="B84" s="156"/>
      <c r="C84" s="157"/>
      <c r="D84" s="157"/>
      <c r="E84" s="157"/>
      <c r="F84" s="157"/>
      <c r="G84" s="157"/>
      <c r="H84" s="157"/>
      <c r="I84" s="157"/>
      <c r="J84" s="157"/>
      <c r="K84" s="157"/>
      <c r="L84" s="158"/>
    </row>
    <row r="85" spans="1:14" s="11" customFormat="1" ht="21.75" customHeight="1" thickTop="1" thickBot="1" x14ac:dyDescent="0.25">
      <c r="A85" s="10"/>
      <c r="B85" s="92" t="s">
        <v>138</v>
      </c>
      <c r="C85" s="93"/>
      <c r="D85" s="93"/>
      <c r="E85" s="93"/>
      <c r="F85" s="93"/>
      <c r="G85" s="93"/>
      <c r="H85" s="93"/>
      <c r="I85" s="93"/>
      <c r="J85" s="93"/>
      <c r="K85" s="93"/>
      <c r="L85" s="116"/>
      <c r="M85" s="25"/>
      <c r="N85" s="25"/>
    </row>
    <row r="86" spans="1:14" s="11" customFormat="1" ht="21.75" customHeight="1" thickTop="1" thickBot="1" x14ac:dyDescent="0.25">
      <c r="A86" s="10"/>
      <c r="B86" s="106" t="s">
        <v>126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65" t="s">
        <v>134</v>
      </c>
      <c r="N86" s="65" t="s">
        <v>135</v>
      </c>
    </row>
    <row r="87" spans="1:14" s="11" customFormat="1" ht="21.75" customHeight="1" thickTop="1" thickBot="1" x14ac:dyDescent="0.25">
      <c r="A87" s="10"/>
      <c r="B87" s="65" t="s">
        <v>29</v>
      </c>
      <c r="C87" s="133" t="s">
        <v>122</v>
      </c>
      <c r="D87" s="133"/>
      <c r="E87" s="133"/>
      <c r="F87" s="133"/>
      <c r="G87" s="133"/>
      <c r="H87" s="133"/>
      <c r="I87" s="133"/>
      <c r="J87" s="133"/>
      <c r="K87" s="90">
        <v>0</v>
      </c>
      <c r="L87" s="70">
        <f>$L$32*K87</f>
        <v>0</v>
      </c>
      <c r="M87" s="70"/>
      <c r="N87" s="70"/>
    </row>
    <row r="88" spans="1:14" s="11" customFormat="1" ht="21.75" customHeight="1" thickTop="1" thickBot="1" x14ac:dyDescent="0.25">
      <c r="A88" s="10"/>
      <c r="B88" s="65" t="s">
        <v>31</v>
      </c>
      <c r="C88" s="133" t="s">
        <v>123</v>
      </c>
      <c r="D88" s="133"/>
      <c r="E88" s="133"/>
      <c r="F88" s="133"/>
      <c r="G88" s="133"/>
      <c r="H88" s="133"/>
      <c r="I88" s="133"/>
      <c r="J88" s="133"/>
      <c r="K88" s="37">
        <v>0</v>
      </c>
      <c r="L88" s="70">
        <f t="shared" ref="L88:L92" si="2">$L$32*K88</f>
        <v>0</v>
      </c>
      <c r="M88" s="70"/>
      <c r="N88" s="70"/>
    </row>
    <row r="89" spans="1:14" s="11" customFormat="1" ht="21.75" customHeight="1" thickTop="1" thickBot="1" x14ac:dyDescent="0.25">
      <c r="A89" s="10"/>
      <c r="B89" s="65" t="s">
        <v>34</v>
      </c>
      <c r="C89" s="133" t="s">
        <v>124</v>
      </c>
      <c r="D89" s="133"/>
      <c r="E89" s="133"/>
      <c r="F89" s="133"/>
      <c r="G89" s="133"/>
      <c r="H89" s="133"/>
      <c r="I89" s="133"/>
      <c r="J89" s="133"/>
      <c r="K89" s="37">
        <v>0</v>
      </c>
      <c r="L89" s="70">
        <f t="shared" si="2"/>
        <v>0</v>
      </c>
      <c r="M89" s="70"/>
      <c r="N89" s="70"/>
    </row>
    <row r="90" spans="1:14" s="11" customFormat="1" ht="21.75" customHeight="1" thickTop="1" thickBot="1" x14ac:dyDescent="0.25">
      <c r="A90" s="10"/>
      <c r="B90" s="65" t="s">
        <v>39</v>
      </c>
      <c r="C90" s="133" t="s">
        <v>72</v>
      </c>
      <c r="D90" s="133"/>
      <c r="E90" s="133"/>
      <c r="F90" s="133"/>
      <c r="G90" s="133"/>
      <c r="H90" s="133"/>
      <c r="I90" s="133"/>
      <c r="J90" s="133"/>
      <c r="K90" s="37">
        <v>0</v>
      </c>
      <c r="L90" s="70">
        <f t="shared" si="2"/>
        <v>0</v>
      </c>
      <c r="M90" s="70"/>
      <c r="N90" s="70"/>
    </row>
    <row r="91" spans="1:14" s="11" customFormat="1" ht="21.75" customHeight="1" thickTop="1" thickBot="1" x14ac:dyDescent="0.25">
      <c r="A91" s="10"/>
      <c r="B91" s="65" t="s">
        <v>41</v>
      </c>
      <c r="C91" s="133" t="s">
        <v>125</v>
      </c>
      <c r="D91" s="133"/>
      <c r="E91" s="133"/>
      <c r="F91" s="133"/>
      <c r="G91" s="133"/>
      <c r="H91" s="133"/>
      <c r="I91" s="133"/>
      <c r="J91" s="133"/>
      <c r="K91" s="37">
        <v>0</v>
      </c>
      <c r="L91" s="70">
        <f t="shared" si="2"/>
        <v>0</v>
      </c>
      <c r="M91" s="70"/>
      <c r="N91" s="70"/>
    </row>
    <row r="92" spans="1:14" s="11" customFormat="1" ht="21.75" customHeight="1" thickTop="1" thickBot="1" x14ac:dyDescent="0.25">
      <c r="A92" s="10"/>
      <c r="B92" s="65" t="s">
        <v>43</v>
      </c>
      <c r="C92" s="133" t="s">
        <v>141</v>
      </c>
      <c r="D92" s="133"/>
      <c r="E92" s="133"/>
      <c r="F92" s="133"/>
      <c r="G92" s="133"/>
      <c r="H92" s="133"/>
      <c r="I92" s="133"/>
      <c r="J92" s="133"/>
      <c r="K92" s="37">
        <v>0</v>
      </c>
      <c r="L92" s="70">
        <f t="shared" si="2"/>
        <v>0</v>
      </c>
      <c r="M92" s="70"/>
      <c r="N92" s="70"/>
    </row>
    <row r="93" spans="1:14" s="11" customFormat="1" ht="21.75" customHeight="1" thickTop="1" thickBot="1" x14ac:dyDescent="0.25">
      <c r="A93" s="10"/>
      <c r="B93" s="151" t="s">
        <v>60</v>
      </c>
      <c r="C93" s="151"/>
      <c r="D93" s="151"/>
      <c r="E93" s="151"/>
      <c r="F93" s="151"/>
      <c r="G93" s="151"/>
      <c r="H93" s="151"/>
      <c r="I93" s="151"/>
      <c r="J93" s="151"/>
      <c r="K93" s="44">
        <f>SUM(K87:K92)</f>
        <v>0</v>
      </c>
      <c r="L93" s="25">
        <f>SUM(L87:L92)</f>
        <v>0</v>
      </c>
      <c r="M93" s="25"/>
      <c r="N93" s="25"/>
    </row>
    <row r="94" spans="1:14" s="11" customFormat="1" ht="21.75" customHeight="1" thickTop="1" thickBot="1" x14ac:dyDescent="0.25">
      <c r="A94" s="10"/>
      <c r="B94" s="147"/>
      <c r="C94" s="122"/>
      <c r="D94" s="122"/>
      <c r="E94" s="122"/>
      <c r="F94" s="122"/>
      <c r="G94" s="122"/>
      <c r="H94" s="122"/>
      <c r="I94" s="122"/>
      <c r="J94" s="122"/>
      <c r="K94" s="122"/>
      <c r="L94" s="123"/>
    </row>
    <row r="95" spans="1:14" s="11" customFormat="1" ht="21.75" customHeight="1" thickTop="1" thickBot="1" x14ac:dyDescent="0.25">
      <c r="A95" s="10"/>
      <c r="B95" s="92" t="s">
        <v>129</v>
      </c>
      <c r="C95" s="93"/>
      <c r="D95" s="93"/>
      <c r="E95" s="93"/>
      <c r="F95" s="93"/>
      <c r="G95" s="93"/>
      <c r="H95" s="93"/>
      <c r="I95" s="93"/>
      <c r="J95" s="93"/>
      <c r="K95" s="93"/>
      <c r="L95" s="116"/>
      <c r="M95" s="65" t="s">
        <v>134</v>
      </c>
      <c r="N95" s="65" t="s">
        <v>135</v>
      </c>
    </row>
    <row r="96" spans="1:14" s="11" customFormat="1" ht="21.75" customHeight="1" thickTop="1" thickBot="1" x14ac:dyDescent="0.25">
      <c r="A96" s="10"/>
      <c r="B96" s="65" t="s">
        <v>29</v>
      </c>
      <c r="C96" s="136" t="s">
        <v>130</v>
      </c>
      <c r="D96" s="137"/>
      <c r="E96" s="137"/>
      <c r="F96" s="137"/>
      <c r="G96" s="137"/>
      <c r="H96" s="137"/>
      <c r="I96" s="137"/>
      <c r="J96" s="137"/>
      <c r="K96" s="138"/>
      <c r="L96" s="70">
        <v>0</v>
      </c>
      <c r="M96" s="70"/>
      <c r="N96" s="70"/>
    </row>
    <row r="97" spans="1:14" s="11" customFormat="1" ht="21.75" customHeight="1" thickTop="1" thickBot="1" x14ac:dyDescent="0.25">
      <c r="A97" s="10"/>
      <c r="B97" s="65"/>
      <c r="C97" s="148" t="s">
        <v>60</v>
      </c>
      <c r="D97" s="149"/>
      <c r="E97" s="149"/>
      <c r="F97" s="149"/>
      <c r="G97" s="149"/>
      <c r="H97" s="149"/>
      <c r="I97" s="149"/>
      <c r="J97" s="149"/>
      <c r="K97" s="150"/>
      <c r="L97" s="70">
        <f>L96</f>
        <v>0</v>
      </c>
      <c r="M97" s="70"/>
      <c r="N97" s="70"/>
    </row>
    <row r="98" spans="1:14" s="11" customFormat="1" ht="25.9" customHeight="1" thickTop="1" thickBot="1" x14ac:dyDescent="0.25">
      <c r="A98" s="10"/>
      <c r="B98" s="121"/>
      <c r="C98" s="122"/>
      <c r="D98" s="122"/>
      <c r="E98" s="122"/>
      <c r="F98" s="122"/>
      <c r="G98" s="122"/>
      <c r="H98" s="122"/>
      <c r="I98" s="122"/>
      <c r="J98" s="122"/>
      <c r="K98" s="122"/>
      <c r="L98" s="123"/>
    </row>
    <row r="99" spans="1:14" s="11" customFormat="1" ht="21.75" customHeight="1" thickTop="1" thickBot="1" x14ac:dyDescent="0.25">
      <c r="A99" s="10"/>
      <c r="B99" s="106" t="s">
        <v>131</v>
      </c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65" t="s">
        <v>134</v>
      </c>
      <c r="N99" s="65" t="s">
        <v>135</v>
      </c>
    </row>
    <row r="100" spans="1:14" s="11" customFormat="1" ht="21.75" customHeight="1" thickTop="1" thickBot="1" x14ac:dyDescent="0.25">
      <c r="A100" s="10"/>
      <c r="B100" s="65" t="s">
        <v>73</v>
      </c>
      <c r="C100" s="136" t="s">
        <v>132</v>
      </c>
      <c r="D100" s="137"/>
      <c r="E100" s="137"/>
      <c r="F100" s="137"/>
      <c r="G100" s="137"/>
      <c r="H100" s="137"/>
      <c r="I100" s="137"/>
      <c r="J100" s="137"/>
      <c r="K100" s="138"/>
      <c r="L100" s="70">
        <f>L93</f>
        <v>0</v>
      </c>
      <c r="M100" s="70"/>
      <c r="N100" s="70"/>
    </row>
    <row r="101" spans="1:14" s="11" customFormat="1" ht="21.75" customHeight="1" thickTop="1" thickBot="1" x14ac:dyDescent="0.25">
      <c r="A101" s="10"/>
      <c r="B101" s="65" t="s">
        <v>74</v>
      </c>
      <c r="C101" s="136" t="s">
        <v>133</v>
      </c>
      <c r="D101" s="137"/>
      <c r="E101" s="137"/>
      <c r="F101" s="137"/>
      <c r="G101" s="137"/>
      <c r="H101" s="137"/>
      <c r="I101" s="137"/>
      <c r="J101" s="137"/>
      <c r="K101" s="138"/>
      <c r="L101" s="70">
        <f>L97</f>
        <v>0</v>
      </c>
      <c r="M101" s="70"/>
      <c r="N101" s="70"/>
    </row>
    <row r="102" spans="1:14" s="11" customFormat="1" ht="21.75" customHeight="1" thickTop="1" thickBot="1" x14ac:dyDescent="0.25">
      <c r="A102" s="10"/>
      <c r="B102" s="65"/>
      <c r="C102" s="106" t="s">
        <v>60</v>
      </c>
      <c r="D102" s="106"/>
      <c r="E102" s="106"/>
      <c r="F102" s="106"/>
      <c r="G102" s="106"/>
      <c r="H102" s="106"/>
      <c r="I102" s="106"/>
      <c r="J102" s="106"/>
      <c r="K102" s="106"/>
      <c r="L102" s="32">
        <f>SUM(L100:L101)</f>
        <v>0</v>
      </c>
      <c r="M102" s="32"/>
      <c r="N102" s="32"/>
    </row>
    <row r="103" spans="1:14" s="11" customFormat="1" ht="21.75" customHeight="1" thickTop="1" thickBot="1" x14ac:dyDescent="0.25">
      <c r="A103" s="10"/>
      <c r="B103" s="121"/>
      <c r="C103" s="122"/>
      <c r="D103" s="122"/>
      <c r="E103" s="122"/>
      <c r="F103" s="122"/>
      <c r="G103" s="122"/>
      <c r="H103" s="122"/>
      <c r="I103" s="122"/>
      <c r="J103" s="122"/>
      <c r="K103" s="122"/>
      <c r="L103" s="123"/>
    </row>
    <row r="104" spans="1:14" ht="21.75" customHeight="1" thickTop="1" thickBot="1" x14ac:dyDescent="0.25">
      <c r="A104" s="1"/>
      <c r="B104" s="92" t="s">
        <v>111</v>
      </c>
      <c r="C104" s="93"/>
      <c r="D104" s="93"/>
      <c r="E104" s="93"/>
      <c r="F104" s="93"/>
      <c r="G104" s="93"/>
      <c r="H104" s="93"/>
      <c r="I104" s="93"/>
      <c r="J104" s="93"/>
      <c r="K104" s="116"/>
      <c r="L104" s="65" t="s">
        <v>75</v>
      </c>
      <c r="M104" s="65" t="s">
        <v>134</v>
      </c>
      <c r="N104" s="65" t="s">
        <v>135</v>
      </c>
    </row>
    <row r="105" spans="1:14" ht="21.75" customHeight="1" thickTop="1" thickBot="1" x14ac:dyDescent="0.25">
      <c r="A105" s="1"/>
      <c r="B105" s="65" t="s">
        <v>29</v>
      </c>
      <c r="C105" s="133" t="s">
        <v>76</v>
      </c>
      <c r="D105" s="133"/>
      <c r="E105" s="133"/>
      <c r="F105" s="133"/>
      <c r="G105" s="133"/>
      <c r="H105" s="133"/>
      <c r="I105" s="133"/>
      <c r="J105" s="133"/>
      <c r="K105" s="133"/>
      <c r="L105" s="89">
        <v>0</v>
      </c>
      <c r="M105" s="70"/>
      <c r="N105" s="70"/>
    </row>
    <row r="106" spans="1:14" ht="21.75" customHeight="1" thickTop="1" thickBot="1" x14ac:dyDescent="0.25">
      <c r="A106" s="1"/>
      <c r="B106" s="65" t="s">
        <v>31</v>
      </c>
      <c r="C106" s="133" t="s">
        <v>104</v>
      </c>
      <c r="D106" s="133"/>
      <c r="E106" s="133"/>
      <c r="F106" s="134" t="s">
        <v>77</v>
      </c>
      <c r="G106" s="134"/>
      <c r="H106" s="134"/>
      <c r="I106" s="134"/>
      <c r="J106" s="134"/>
      <c r="K106" s="134"/>
      <c r="L106" s="89">
        <v>0</v>
      </c>
      <c r="M106" s="70"/>
      <c r="N106" s="70"/>
    </row>
    <row r="107" spans="1:14" ht="21.75" customHeight="1" thickTop="1" thickBot="1" x14ac:dyDescent="0.25">
      <c r="A107" s="1"/>
      <c r="B107" s="65" t="s">
        <v>34</v>
      </c>
      <c r="C107" s="133" t="s">
        <v>105</v>
      </c>
      <c r="D107" s="133"/>
      <c r="E107" s="133"/>
      <c r="F107" s="134" t="s">
        <v>77</v>
      </c>
      <c r="G107" s="134"/>
      <c r="H107" s="134"/>
      <c r="I107" s="134"/>
      <c r="J107" s="134"/>
      <c r="K107" s="134"/>
      <c r="L107" s="89">
        <v>0</v>
      </c>
      <c r="M107" s="70"/>
      <c r="N107" s="70"/>
    </row>
    <row r="108" spans="1:14" ht="21.75" customHeight="1" thickTop="1" thickBot="1" x14ac:dyDescent="0.25">
      <c r="A108" s="1"/>
      <c r="B108" s="106" t="s">
        <v>39</v>
      </c>
      <c r="C108" s="135" t="s">
        <v>158</v>
      </c>
      <c r="D108" s="135"/>
      <c r="E108" s="139"/>
      <c r="F108" s="140"/>
      <c r="G108" s="140"/>
      <c r="H108" s="140"/>
      <c r="I108" s="140"/>
      <c r="J108" s="140"/>
      <c r="K108" s="141"/>
      <c r="L108" s="145">
        <v>0</v>
      </c>
      <c r="M108" s="70"/>
      <c r="N108" s="70"/>
    </row>
    <row r="109" spans="1:14" ht="17.25" thickTop="1" thickBot="1" x14ac:dyDescent="0.25">
      <c r="A109" s="1"/>
      <c r="B109" s="106"/>
      <c r="C109" s="135"/>
      <c r="D109" s="135"/>
      <c r="E109" s="142"/>
      <c r="F109" s="143"/>
      <c r="G109" s="143"/>
      <c r="H109" s="143"/>
      <c r="I109" s="143"/>
      <c r="J109" s="143"/>
      <c r="K109" s="144"/>
      <c r="L109" s="146"/>
      <c r="M109" s="70"/>
      <c r="N109" s="70"/>
    </row>
    <row r="110" spans="1:14" s="11" customFormat="1" ht="21.75" customHeight="1" thickTop="1" thickBot="1" x14ac:dyDescent="0.25">
      <c r="A110" s="10"/>
      <c r="B110" s="92" t="s">
        <v>78</v>
      </c>
      <c r="C110" s="93"/>
      <c r="D110" s="93"/>
      <c r="E110" s="93"/>
      <c r="F110" s="93"/>
      <c r="G110" s="93"/>
      <c r="H110" s="93"/>
      <c r="I110" s="93"/>
      <c r="J110" s="93"/>
      <c r="K110" s="116"/>
      <c r="L110" s="32">
        <f>SUM(L105:L109)</f>
        <v>0</v>
      </c>
      <c r="M110" s="32"/>
      <c r="N110" s="32"/>
    </row>
    <row r="111" spans="1:14" s="11" customFormat="1" ht="21.75" customHeight="1" thickTop="1" thickBot="1" x14ac:dyDescent="0.25">
      <c r="A111" s="10"/>
      <c r="B111" s="121" t="s">
        <v>100</v>
      </c>
      <c r="C111" s="122"/>
      <c r="D111" s="122"/>
      <c r="E111" s="122"/>
      <c r="F111" s="122"/>
      <c r="G111" s="122"/>
      <c r="H111" s="122"/>
      <c r="I111" s="122"/>
      <c r="J111" s="122"/>
      <c r="K111" s="122"/>
      <c r="L111" s="123"/>
    </row>
    <row r="112" spans="1:14" s="11" customFormat="1" ht="21.75" customHeight="1" thickTop="1" thickBot="1" x14ac:dyDescent="0.25">
      <c r="A112" s="10"/>
      <c r="B112" s="92" t="s">
        <v>110</v>
      </c>
      <c r="C112" s="93"/>
      <c r="D112" s="93"/>
      <c r="E112" s="93"/>
      <c r="F112" s="93"/>
      <c r="G112" s="93"/>
      <c r="H112" s="93"/>
      <c r="I112" s="93"/>
      <c r="J112" s="93"/>
      <c r="K112" s="116"/>
      <c r="L112" s="65" t="s">
        <v>28</v>
      </c>
      <c r="M112" s="65" t="s">
        <v>134</v>
      </c>
      <c r="N112" s="65" t="s">
        <v>135</v>
      </c>
    </row>
    <row r="113" spans="1:14" s="11" customFormat="1" ht="21.75" customHeight="1" thickTop="1" thickBot="1" x14ac:dyDescent="0.25">
      <c r="A113" s="10"/>
      <c r="B113" s="65" t="s">
        <v>29</v>
      </c>
      <c r="C113" s="15" t="s">
        <v>13</v>
      </c>
      <c r="D113" s="15"/>
      <c r="E113" s="15"/>
      <c r="F113" s="15"/>
      <c r="G113" s="15"/>
      <c r="H113" s="15"/>
      <c r="I113" s="15"/>
      <c r="J113" s="15"/>
      <c r="K113" s="39">
        <v>0</v>
      </c>
      <c r="L113" s="70">
        <f>L134*K113</f>
        <v>0</v>
      </c>
      <c r="M113" s="70"/>
      <c r="N113" s="70"/>
    </row>
    <row r="114" spans="1:14" s="11" customFormat="1" ht="21.75" customHeight="1" thickTop="1" thickBot="1" x14ac:dyDescent="0.25">
      <c r="A114" s="10"/>
      <c r="B114" s="65" t="s">
        <v>31</v>
      </c>
      <c r="C114" s="15" t="s">
        <v>14</v>
      </c>
      <c r="D114" s="15"/>
      <c r="E114" s="15"/>
      <c r="F114" s="15"/>
      <c r="G114" s="15"/>
      <c r="H114" s="15"/>
      <c r="I114" s="15"/>
      <c r="J114" s="15"/>
      <c r="K114" s="39">
        <v>0</v>
      </c>
      <c r="L114" s="70">
        <f>(L134+L113)*K114</f>
        <v>0</v>
      </c>
      <c r="M114" s="70"/>
      <c r="N114" s="70"/>
    </row>
    <row r="115" spans="1:14" s="11" customFormat="1" ht="21.75" customHeight="1" thickTop="1" thickBot="1" x14ac:dyDescent="0.25">
      <c r="A115" s="10"/>
      <c r="B115" s="106" t="s">
        <v>34</v>
      </c>
      <c r="C115" s="15" t="s">
        <v>15</v>
      </c>
      <c r="D115" s="15"/>
      <c r="E115" s="15"/>
      <c r="F115" s="15"/>
      <c r="G115" s="15"/>
      <c r="H115" s="15"/>
      <c r="I115" s="15"/>
      <c r="J115" s="38" t="s">
        <v>16</v>
      </c>
      <c r="L115" s="32">
        <f>SUM(L113:L114)</f>
        <v>0</v>
      </c>
      <c r="M115" s="32"/>
      <c r="N115" s="32"/>
    </row>
    <row r="116" spans="1:14" s="11" customFormat="1" ht="21.75" customHeight="1" thickTop="1" thickBot="1" x14ac:dyDescent="0.25">
      <c r="A116" s="10"/>
      <c r="B116" s="106"/>
      <c r="C116" s="15"/>
      <c r="D116" s="33" t="s">
        <v>17</v>
      </c>
      <c r="E116" s="33"/>
      <c r="F116" s="33"/>
      <c r="G116" s="124" t="s">
        <v>18</v>
      </c>
      <c r="H116" s="125"/>
      <c r="I116" s="126"/>
      <c r="J116" s="40">
        <v>0</v>
      </c>
      <c r="K116" s="127">
        <f>J120</f>
        <v>0</v>
      </c>
      <c r="L116" s="45">
        <f>($L$134+$L$113+$L$114)/(1-$K$116)*J116</f>
        <v>0</v>
      </c>
      <c r="M116" s="45"/>
      <c r="N116" s="45"/>
    </row>
    <row r="117" spans="1:14" s="11" customFormat="1" ht="21.75" customHeight="1" thickTop="1" thickBot="1" x14ac:dyDescent="0.25">
      <c r="A117" s="10"/>
      <c r="B117" s="106"/>
      <c r="C117" s="15"/>
      <c r="D117" s="33"/>
      <c r="E117" s="33"/>
      <c r="F117" s="33"/>
      <c r="G117" s="124" t="s">
        <v>19</v>
      </c>
      <c r="H117" s="125"/>
      <c r="I117" s="126"/>
      <c r="J117" s="40">
        <v>0</v>
      </c>
      <c r="K117" s="128"/>
      <c r="L117" s="45">
        <f t="shared" ref="L117:L119" si="3">($L$134+$L$113+$L$114)/(1-$K$116)*J117</f>
        <v>0</v>
      </c>
      <c r="M117" s="45"/>
      <c r="N117" s="45"/>
    </row>
    <row r="118" spans="1:14" s="11" customFormat="1" ht="21.75" customHeight="1" thickTop="1" thickBot="1" x14ac:dyDescent="0.25">
      <c r="A118" s="10"/>
      <c r="B118" s="106"/>
      <c r="C118" s="15"/>
      <c r="D118" s="15"/>
      <c r="E118" s="15"/>
      <c r="F118" s="15"/>
      <c r="G118" s="130" t="s">
        <v>115</v>
      </c>
      <c r="H118" s="131"/>
      <c r="I118" s="132"/>
      <c r="J118" s="40">
        <v>0</v>
      </c>
      <c r="K118" s="128"/>
      <c r="L118" s="45">
        <f t="shared" si="3"/>
        <v>0</v>
      </c>
      <c r="M118" s="45"/>
      <c r="N118" s="45"/>
    </row>
    <row r="119" spans="1:14" s="11" customFormat="1" ht="21.75" customHeight="1" thickTop="1" thickBot="1" x14ac:dyDescent="0.25">
      <c r="A119" s="10"/>
      <c r="B119" s="106"/>
      <c r="C119" s="33"/>
      <c r="D119" s="33" t="s">
        <v>20</v>
      </c>
      <c r="E119" s="33"/>
      <c r="F119" s="15"/>
      <c r="G119" s="124" t="s">
        <v>21</v>
      </c>
      <c r="H119" s="125"/>
      <c r="I119" s="126"/>
      <c r="J119" s="40">
        <v>0</v>
      </c>
      <c r="K119" s="129"/>
      <c r="L119" s="45">
        <f t="shared" si="3"/>
        <v>0</v>
      </c>
      <c r="M119" s="45"/>
      <c r="N119" s="45"/>
    </row>
    <row r="120" spans="1:14" s="11" customFormat="1" ht="21.75" customHeight="1" thickTop="1" thickBot="1" x14ac:dyDescent="0.25">
      <c r="A120" s="10"/>
      <c r="B120" s="71" t="s">
        <v>84</v>
      </c>
      <c r="C120" s="31"/>
      <c r="D120" s="31"/>
      <c r="E120" s="31"/>
      <c r="F120" s="31"/>
      <c r="G120" s="31"/>
      <c r="H120" s="31"/>
      <c r="I120" s="31"/>
      <c r="J120" s="44">
        <f>SUM(J116:J119)</f>
        <v>0</v>
      </c>
      <c r="K120" s="44">
        <f>K113+K114+K116</f>
        <v>0</v>
      </c>
      <c r="L120" s="32">
        <f>SUM(L115:L119)</f>
        <v>0</v>
      </c>
      <c r="M120" s="32"/>
      <c r="N120" s="32"/>
    </row>
    <row r="121" spans="1:14" s="11" customFormat="1" ht="37.15" customHeight="1" thickTop="1" thickBot="1" x14ac:dyDescent="0.25">
      <c r="A121" s="10"/>
      <c r="B121" s="107" t="s">
        <v>101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9"/>
    </row>
    <row r="122" spans="1:14" s="11" customFormat="1" ht="21.6" hidden="1" customHeight="1" thickBot="1" x14ac:dyDescent="0.25">
      <c r="A122" s="10"/>
      <c r="B122" s="110"/>
      <c r="C122" s="111"/>
      <c r="D122" s="111"/>
      <c r="E122" s="111"/>
      <c r="F122" s="111"/>
      <c r="G122" s="111"/>
      <c r="H122" s="111"/>
      <c r="I122" s="111"/>
      <c r="J122" s="111"/>
      <c r="K122" s="111"/>
      <c r="L122" s="112"/>
    </row>
    <row r="123" spans="1:14" s="11" customFormat="1" ht="21.6" hidden="1" customHeight="1" thickBot="1" x14ac:dyDescent="0.25">
      <c r="A123" s="10"/>
      <c r="B123" s="110"/>
      <c r="C123" s="111"/>
      <c r="D123" s="111"/>
      <c r="E123" s="111"/>
      <c r="F123" s="111"/>
      <c r="G123" s="111"/>
      <c r="H123" s="111"/>
      <c r="I123" s="111"/>
      <c r="J123" s="111"/>
      <c r="K123" s="111"/>
      <c r="L123" s="112"/>
    </row>
    <row r="124" spans="1:14" s="11" customFormat="1" ht="21.6" hidden="1" customHeight="1" thickBot="1" x14ac:dyDescent="0.25">
      <c r="A124" s="10"/>
      <c r="B124" s="110"/>
      <c r="C124" s="111"/>
      <c r="D124" s="111"/>
      <c r="E124" s="111"/>
      <c r="F124" s="111"/>
      <c r="G124" s="111"/>
      <c r="H124" s="111"/>
      <c r="I124" s="111"/>
      <c r="J124" s="111"/>
      <c r="K124" s="111"/>
      <c r="L124" s="112"/>
    </row>
    <row r="125" spans="1:14" s="11" customFormat="1" ht="21.6" hidden="1" customHeight="1" thickBot="1" x14ac:dyDescent="0.25">
      <c r="A125" s="10"/>
      <c r="B125" s="110"/>
      <c r="C125" s="111"/>
      <c r="D125" s="111"/>
      <c r="E125" s="111"/>
      <c r="F125" s="111"/>
      <c r="G125" s="111"/>
      <c r="H125" s="111"/>
      <c r="I125" s="111"/>
      <c r="J125" s="111"/>
      <c r="K125" s="111"/>
      <c r="L125" s="112"/>
    </row>
    <row r="126" spans="1:14" ht="21.6" hidden="1" customHeight="1" thickBot="1" x14ac:dyDescent="0.25">
      <c r="A126" s="1"/>
      <c r="B126" s="113"/>
      <c r="C126" s="114"/>
      <c r="D126" s="114"/>
      <c r="E126" s="114"/>
      <c r="F126" s="114"/>
      <c r="G126" s="114"/>
      <c r="H126" s="114"/>
      <c r="I126" s="114"/>
      <c r="J126" s="114"/>
      <c r="K126" s="114"/>
      <c r="L126" s="115"/>
    </row>
    <row r="127" spans="1:14" ht="21.75" customHeight="1" thickTop="1" thickBot="1" x14ac:dyDescent="0.25">
      <c r="A127" s="1"/>
      <c r="B127" s="92" t="s">
        <v>79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116"/>
      <c r="M127" s="32"/>
      <c r="N127" s="32"/>
    </row>
    <row r="128" spans="1:14" ht="21.75" customHeight="1" thickTop="1" thickBot="1" x14ac:dyDescent="0.25">
      <c r="A128" s="1"/>
      <c r="B128" s="117" t="s">
        <v>80</v>
      </c>
      <c r="C128" s="118"/>
      <c r="D128" s="118"/>
      <c r="E128" s="118"/>
      <c r="F128" s="118"/>
      <c r="G128" s="118"/>
      <c r="H128" s="118"/>
      <c r="I128" s="118"/>
      <c r="J128" s="118"/>
      <c r="K128" s="119"/>
      <c r="L128" s="65" t="s">
        <v>75</v>
      </c>
      <c r="M128" s="65" t="s">
        <v>134</v>
      </c>
      <c r="N128" s="65" t="s">
        <v>135</v>
      </c>
    </row>
    <row r="129" spans="1:14" ht="21.75" customHeight="1" thickTop="1" thickBot="1" x14ac:dyDescent="0.25">
      <c r="A129" s="1"/>
      <c r="B129" s="65" t="s">
        <v>29</v>
      </c>
      <c r="C129" s="100" t="s">
        <v>27</v>
      </c>
      <c r="D129" s="101"/>
      <c r="E129" s="101"/>
      <c r="F129" s="101"/>
      <c r="G129" s="101"/>
      <c r="H129" s="101"/>
      <c r="I129" s="101"/>
      <c r="J129" s="101"/>
      <c r="K129" s="102"/>
      <c r="L129" s="70">
        <f>L32</f>
        <v>0</v>
      </c>
      <c r="M129" s="70"/>
      <c r="N129" s="70"/>
    </row>
    <row r="130" spans="1:14" ht="21.75" customHeight="1" thickTop="1" thickBot="1" x14ac:dyDescent="0.25">
      <c r="A130" s="1"/>
      <c r="B130" s="65" t="s">
        <v>31</v>
      </c>
      <c r="C130" s="120" t="s">
        <v>140</v>
      </c>
      <c r="D130" s="120"/>
      <c r="E130" s="120"/>
      <c r="F130" s="120"/>
      <c r="G130" s="120"/>
      <c r="H130" s="120"/>
      <c r="I130" s="120"/>
      <c r="J130" s="120"/>
      <c r="K130" s="120"/>
      <c r="L130" s="70">
        <f>L72</f>
        <v>0</v>
      </c>
      <c r="M130" s="70"/>
      <c r="N130" s="70"/>
    </row>
    <row r="131" spans="1:14" ht="21.75" customHeight="1" thickTop="1" thickBot="1" x14ac:dyDescent="0.25">
      <c r="A131" s="1"/>
      <c r="B131" s="65" t="s">
        <v>34</v>
      </c>
      <c r="C131" s="100" t="s">
        <v>81</v>
      </c>
      <c r="D131" s="101"/>
      <c r="E131" s="101"/>
      <c r="F131" s="101"/>
      <c r="G131" s="101"/>
      <c r="H131" s="101"/>
      <c r="I131" s="101"/>
      <c r="J131" s="101"/>
      <c r="K131" s="102"/>
      <c r="L131" s="70">
        <f>L81</f>
        <v>0</v>
      </c>
      <c r="M131" s="70"/>
      <c r="N131" s="70"/>
    </row>
    <row r="132" spans="1:14" ht="21.75" customHeight="1" thickTop="1" thickBot="1" x14ac:dyDescent="0.25">
      <c r="A132" s="1"/>
      <c r="B132" s="65" t="s">
        <v>39</v>
      </c>
      <c r="C132" s="100" t="s">
        <v>82</v>
      </c>
      <c r="D132" s="101"/>
      <c r="E132" s="101"/>
      <c r="F132" s="101"/>
      <c r="G132" s="101"/>
      <c r="H132" s="101"/>
      <c r="I132" s="101"/>
      <c r="J132" s="101"/>
      <c r="K132" s="102"/>
      <c r="L132" s="70">
        <f>L102</f>
        <v>0</v>
      </c>
      <c r="M132" s="70"/>
      <c r="N132" s="70"/>
    </row>
    <row r="133" spans="1:14" ht="21.75" customHeight="1" thickTop="1" thickBot="1" x14ac:dyDescent="0.25">
      <c r="A133" s="1"/>
      <c r="B133" s="65" t="s">
        <v>41</v>
      </c>
      <c r="C133" s="100" t="s">
        <v>114</v>
      </c>
      <c r="D133" s="101"/>
      <c r="E133" s="101"/>
      <c r="F133" s="101"/>
      <c r="G133" s="101"/>
      <c r="H133" s="101"/>
      <c r="I133" s="101"/>
      <c r="J133" s="101"/>
      <c r="K133" s="102"/>
      <c r="L133" s="70">
        <f>L110</f>
        <v>0</v>
      </c>
      <c r="M133" s="70"/>
      <c r="N133" s="70"/>
    </row>
    <row r="134" spans="1:14" ht="21.75" customHeight="1" thickTop="1" thickBot="1" x14ac:dyDescent="0.25">
      <c r="A134" s="1"/>
      <c r="B134" s="92" t="s">
        <v>83</v>
      </c>
      <c r="C134" s="92"/>
      <c r="D134" s="92"/>
      <c r="E134" s="92"/>
      <c r="F134" s="92"/>
      <c r="G134" s="92"/>
      <c r="H134" s="92"/>
      <c r="I134" s="92"/>
      <c r="J134" s="92"/>
      <c r="K134" s="92"/>
      <c r="L134" s="32">
        <f>SUM(L129:L133)</f>
        <v>0</v>
      </c>
      <c r="M134" s="32"/>
      <c r="N134" s="32"/>
    </row>
    <row r="135" spans="1:14" s="11" customFormat="1" ht="21.75" customHeight="1" thickTop="1" thickBot="1" x14ac:dyDescent="0.25">
      <c r="A135" s="10"/>
      <c r="B135" s="65" t="s">
        <v>43</v>
      </c>
      <c r="C135" s="100" t="s">
        <v>113</v>
      </c>
      <c r="D135" s="101"/>
      <c r="E135" s="101"/>
      <c r="F135" s="101"/>
      <c r="G135" s="101"/>
      <c r="H135" s="101"/>
      <c r="I135" s="101"/>
      <c r="J135" s="101"/>
      <c r="K135" s="102"/>
      <c r="L135" s="70">
        <f>L120</f>
        <v>0</v>
      </c>
      <c r="M135" s="70"/>
      <c r="N135" s="70"/>
    </row>
    <row r="136" spans="1:14" ht="34.15" customHeight="1" thickTop="1" thickBot="1" x14ac:dyDescent="0.25">
      <c r="A136" s="1"/>
      <c r="B136" s="103" t="s">
        <v>85</v>
      </c>
      <c r="C136" s="104"/>
      <c r="D136" s="104"/>
      <c r="E136" s="104"/>
      <c r="F136" s="104"/>
      <c r="G136" s="104"/>
      <c r="H136" s="104"/>
      <c r="I136" s="104"/>
      <c r="J136" s="104"/>
      <c r="K136" s="105"/>
      <c r="L136" s="41">
        <f>L134+L135</f>
        <v>0</v>
      </c>
      <c r="M136" s="41"/>
      <c r="N136" s="41"/>
    </row>
    <row r="137" spans="1:14" ht="21.75" customHeight="1" thickTop="1" thickBot="1" x14ac:dyDescent="0.25">
      <c r="A137" s="1"/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5"/>
    </row>
    <row r="138" spans="1:14" ht="21.75" customHeight="1" thickTop="1" thickBot="1" x14ac:dyDescent="0.25">
      <c r="A138" s="1"/>
      <c r="B138" s="106" t="s">
        <v>86</v>
      </c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58"/>
    </row>
    <row r="139" spans="1:14" ht="45" customHeight="1" thickTop="1" thickBot="1" x14ac:dyDescent="0.25">
      <c r="A139" s="1"/>
      <c r="B139" s="94" t="s">
        <v>87</v>
      </c>
      <c r="C139" s="94"/>
      <c r="D139" s="94"/>
      <c r="E139" s="95" t="s">
        <v>88</v>
      </c>
      <c r="F139" s="95"/>
      <c r="G139" s="95" t="s">
        <v>89</v>
      </c>
      <c r="H139" s="95"/>
      <c r="I139" s="95" t="s">
        <v>90</v>
      </c>
      <c r="J139" s="95"/>
      <c r="K139" s="62" t="s">
        <v>91</v>
      </c>
      <c r="L139" s="34" t="s">
        <v>92</v>
      </c>
      <c r="M139" s="34" t="s">
        <v>136</v>
      </c>
      <c r="N139" s="34" t="s">
        <v>136</v>
      </c>
    </row>
    <row r="140" spans="1:14" ht="21.75" customHeight="1" thickTop="1" thickBot="1" x14ac:dyDescent="0.25">
      <c r="A140" s="1"/>
      <c r="B140" s="96" t="s">
        <v>155</v>
      </c>
      <c r="C140" s="96"/>
      <c r="D140" s="96"/>
      <c r="E140" s="97">
        <f>L136</f>
        <v>0</v>
      </c>
      <c r="F140" s="97"/>
      <c r="G140" s="98">
        <v>1</v>
      </c>
      <c r="H140" s="99"/>
      <c r="I140" s="97">
        <f>E140*G140</f>
        <v>0</v>
      </c>
      <c r="J140" s="97"/>
      <c r="K140" s="63">
        <v>1</v>
      </c>
      <c r="L140" s="35">
        <f>I140*K140</f>
        <v>0</v>
      </c>
      <c r="M140" s="35"/>
      <c r="N140" s="35"/>
    </row>
    <row r="141" spans="1:14" ht="36.75" customHeight="1" thickTop="1" thickBot="1" x14ac:dyDescent="0.25">
      <c r="A141" s="1"/>
      <c r="B141" s="91" t="s">
        <v>93</v>
      </c>
      <c r="C141" s="91"/>
      <c r="D141" s="91"/>
      <c r="E141" s="91"/>
      <c r="F141" s="91"/>
      <c r="G141" s="91"/>
      <c r="H141" s="91"/>
      <c r="I141" s="91"/>
      <c r="J141" s="91"/>
      <c r="K141" s="91"/>
      <c r="L141" s="42"/>
      <c r="M141" s="42"/>
      <c r="N141" s="42"/>
    </row>
    <row r="142" spans="1:14" ht="36.75" customHeight="1" thickTop="1" thickBot="1" x14ac:dyDescent="0.25">
      <c r="A142" s="1"/>
      <c r="B142" s="92" t="s">
        <v>102</v>
      </c>
      <c r="C142" s="93"/>
      <c r="D142" s="93"/>
      <c r="E142" s="93"/>
      <c r="F142" s="93"/>
      <c r="G142" s="93"/>
      <c r="H142" s="93"/>
      <c r="I142" s="93"/>
      <c r="J142" s="93"/>
      <c r="K142" s="93"/>
      <c r="L142" s="46"/>
      <c r="M142" s="46"/>
      <c r="N142" s="46"/>
    </row>
    <row r="143" spans="1:14" ht="16.5" thickTop="1" x14ac:dyDescent="0.2">
      <c r="L143" s="47" t="s">
        <v>112</v>
      </c>
      <c r="M143" s="47" t="s">
        <v>112</v>
      </c>
      <c r="N143" s="47" t="s">
        <v>112</v>
      </c>
    </row>
    <row r="144" spans="1:14" x14ac:dyDescent="0.2">
      <c r="L144" s="12" t="e">
        <f>L136/L129</f>
        <v>#DIV/0!</v>
      </c>
    </row>
    <row r="148" spans="9:9" x14ac:dyDescent="0.2">
      <c r="I148" s="60"/>
    </row>
    <row r="1048528" ht="12.75" customHeight="1" x14ac:dyDescent="0.2"/>
    <row r="1048529" ht="12.75" customHeight="1" x14ac:dyDescent="0.2"/>
    <row r="1048530" ht="12.75" customHeight="1" x14ac:dyDescent="0.2"/>
    <row r="1048531" ht="12.75" customHeight="1" x14ac:dyDescent="0.2"/>
    <row r="1048532" ht="12.75" customHeight="1" x14ac:dyDescent="0.2"/>
    <row r="1048533" ht="12.75" customHeight="1" x14ac:dyDescent="0.2"/>
    <row r="1048534" ht="12.75" customHeight="1" x14ac:dyDescent="0.2"/>
    <row r="1048535" ht="12.75" customHeight="1" x14ac:dyDescent="0.2"/>
    <row r="1048536" ht="12.75" customHeight="1" x14ac:dyDescent="0.2"/>
    <row r="1048537" ht="12.75" customHeight="1" x14ac:dyDescent="0.2"/>
    <row r="1048538" ht="12.75" customHeight="1" x14ac:dyDescent="0.2"/>
    <row r="1048539" ht="12.75" customHeight="1" x14ac:dyDescent="0.2"/>
    <row r="1048540" ht="12.75" customHeight="1" x14ac:dyDescent="0.2"/>
    <row r="1048541" ht="12.75" customHeight="1" x14ac:dyDescent="0.2"/>
    <row r="1048542" ht="12.75" customHeight="1" x14ac:dyDescent="0.2"/>
    <row r="1048543" ht="12.75" customHeight="1" x14ac:dyDescent="0.2"/>
    <row r="1048544" ht="12.75" customHeight="1" x14ac:dyDescent="0.2"/>
    <row r="1048545" ht="12.75" customHeight="1" x14ac:dyDescent="0.2"/>
    <row r="1048546" ht="12.75" customHeight="1" x14ac:dyDescent="0.2"/>
    <row r="1048547" ht="12.75" customHeight="1" x14ac:dyDescent="0.2"/>
    <row r="1048548" ht="12.75" customHeight="1" x14ac:dyDescent="0.2"/>
    <row r="1048549" ht="12.75" customHeight="1" x14ac:dyDescent="0.2"/>
    <row r="1048550" ht="12.75" customHeight="1" x14ac:dyDescent="0.2"/>
    <row r="1048551" ht="12.75" customHeight="1" x14ac:dyDescent="0.2"/>
    <row r="1048552" ht="12.75" customHeight="1" x14ac:dyDescent="0.2"/>
    <row r="1048553" ht="12.75" customHeight="1" x14ac:dyDescent="0.2"/>
    <row r="1048554" ht="12.75" customHeight="1" x14ac:dyDescent="0.2"/>
    <row r="1048555" ht="12.75" customHeight="1" x14ac:dyDescent="0.2"/>
    <row r="1048556" ht="12.75" customHeight="1" x14ac:dyDescent="0.2"/>
    <row r="1048557" ht="12.75" customHeight="1" x14ac:dyDescent="0.2"/>
    <row r="1048558" ht="12.75" customHeight="1" x14ac:dyDescent="0.2"/>
  </sheetData>
  <mergeCells count="132">
    <mergeCell ref="B5:D5"/>
    <mergeCell ref="E5:J5"/>
    <mergeCell ref="C7:F7"/>
    <mergeCell ref="G7:L7"/>
    <mergeCell ref="B12:L14"/>
    <mergeCell ref="B15:L15"/>
    <mergeCell ref="B1:J1"/>
    <mergeCell ref="B2:D2"/>
    <mergeCell ref="E2:J2"/>
    <mergeCell ref="B3:D3"/>
    <mergeCell ref="E3:J3"/>
    <mergeCell ref="B4:D4"/>
    <mergeCell ref="E4:G4"/>
    <mergeCell ref="I4:J4"/>
    <mergeCell ref="C28:K28"/>
    <mergeCell ref="C29:K29"/>
    <mergeCell ref="C30:K30"/>
    <mergeCell ref="B31:L31"/>
    <mergeCell ref="B32:K32"/>
    <mergeCell ref="B33:L34"/>
    <mergeCell ref="C19:K19"/>
    <mergeCell ref="B20:L22"/>
    <mergeCell ref="B23:K23"/>
    <mergeCell ref="I25:K25"/>
    <mergeCell ref="B26:B27"/>
    <mergeCell ref="C26:E27"/>
    <mergeCell ref="L26:L27"/>
    <mergeCell ref="B42:L42"/>
    <mergeCell ref="C43:J43"/>
    <mergeCell ref="C44:J44"/>
    <mergeCell ref="C45:J45"/>
    <mergeCell ref="C46:J46"/>
    <mergeCell ref="C47:J47"/>
    <mergeCell ref="B35:L35"/>
    <mergeCell ref="B36:L36"/>
    <mergeCell ref="C37:J37"/>
    <mergeCell ref="C38:J38"/>
    <mergeCell ref="C39:J39"/>
    <mergeCell ref="B40:L41"/>
    <mergeCell ref="B55:L55"/>
    <mergeCell ref="C56:K56"/>
    <mergeCell ref="C57:K57"/>
    <mergeCell ref="C58:K58"/>
    <mergeCell ref="C59:K59"/>
    <mergeCell ref="C60:K60"/>
    <mergeCell ref="C48:J48"/>
    <mergeCell ref="C49:F49"/>
    <mergeCell ref="I49:J49"/>
    <mergeCell ref="H50:J50"/>
    <mergeCell ref="B51:J51"/>
    <mergeCell ref="B52:L54"/>
    <mergeCell ref="B68:L68"/>
    <mergeCell ref="C69:J69"/>
    <mergeCell ref="C70:J70"/>
    <mergeCell ref="C71:K71"/>
    <mergeCell ref="C72:J72"/>
    <mergeCell ref="B73:L73"/>
    <mergeCell ref="C61:K61"/>
    <mergeCell ref="C62:K62"/>
    <mergeCell ref="C63:K63"/>
    <mergeCell ref="C64:K64"/>
    <mergeCell ref="C65:K65"/>
    <mergeCell ref="B66:L67"/>
    <mergeCell ref="C80:J80"/>
    <mergeCell ref="B81:J81"/>
    <mergeCell ref="B82:L84"/>
    <mergeCell ref="B85:L85"/>
    <mergeCell ref="B86:L86"/>
    <mergeCell ref="C87:J87"/>
    <mergeCell ref="B74:L74"/>
    <mergeCell ref="C75:J75"/>
    <mergeCell ref="C76:J76"/>
    <mergeCell ref="C77:J77"/>
    <mergeCell ref="C78:J78"/>
    <mergeCell ref="C79:J79"/>
    <mergeCell ref="B94:L94"/>
    <mergeCell ref="B95:L95"/>
    <mergeCell ref="C96:K96"/>
    <mergeCell ref="C97:K97"/>
    <mergeCell ref="B98:L98"/>
    <mergeCell ref="B99:L99"/>
    <mergeCell ref="C88:J88"/>
    <mergeCell ref="C89:J89"/>
    <mergeCell ref="C90:J90"/>
    <mergeCell ref="C91:J91"/>
    <mergeCell ref="C92:J92"/>
    <mergeCell ref="B93:J93"/>
    <mergeCell ref="C106:E106"/>
    <mergeCell ref="F106:K106"/>
    <mergeCell ref="C107:E107"/>
    <mergeCell ref="F107:K107"/>
    <mergeCell ref="B108:B109"/>
    <mergeCell ref="C108:D109"/>
    <mergeCell ref="C100:K100"/>
    <mergeCell ref="C101:K101"/>
    <mergeCell ref="C102:K102"/>
    <mergeCell ref="B103:L103"/>
    <mergeCell ref="B104:K104"/>
    <mergeCell ref="C105:K105"/>
    <mergeCell ref="E108:K109"/>
    <mergeCell ref="L108:L109"/>
    <mergeCell ref="B110:K110"/>
    <mergeCell ref="B111:L111"/>
    <mergeCell ref="B112:K112"/>
    <mergeCell ref="B115:B119"/>
    <mergeCell ref="G116:I116"/>
    <mergeCell ref="K116:K119"/>
    <mergeCell ref="G117:I117"/>
    <mergeCell ref="G118:I118"/>
    <mergeCell ref="G119:I119"/>
    <mergeCell ref="C132:K132"/>
    <mergeCell ref="C133:K133"/>
    <mergeCell ref="B134:K134"/>
    <mergeCell ref="C135:K135"/>
    <mergeCell ref="B136:K136"/>
    <mergeCell ref="B138:L138"/>
    <mergeCell ref="B121:L126"/>
    <mergeCell ref="B127:L127"/>
    <mergeCell ref="B128:K128"/>
    <mergeCell ref="C129:K129"/>
    <mergeCell ref="C130:K130"/>
    <mergeCell ref="C131:K131"/>
    <mergeCell ref="B141:K141"/>
    <mergeCell ref="B142:K142"/>
    <mergeCell ref="B139:D139"/>
    <mergeCell ref="E139:F139"/>
    <mergeCell ref="G139:H139"/>
    <mergeCell ref="I139:J139"/>
    <mergeCell ref="B140:D140"/>
    <mergeCell ref="E140:F140"/>
    <mergeCell ref="G140:H140"/>
    <mergeCell ref="I140:J140"/>
  </mergeCells>
  <printOptions horizontalCentered="1"/>
  <pageMargins left="0.47222222222222199" right="0.47222222222222199" top="0.39374999999999999" bottom="0.39374999999999999" header="0.51180555555555496" footer="0.51180555555555496"/>
  <pageSetup paperSize="9" scale="66" firstPageNumber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048558"/>
  <sheetViews>
    <sheetView showGridLines="0" view="pageBreakPreview" topLeftCell="A40" zoomScaleNormal="80" zoomScaleSheetLayoutView="100" workbookViewId="0">
      <selection activeCell="B141" sqref="B141:K141"/>
    </sheetView>
  </sheetViews>
  <sheetFormatPr defaultColWidth="8.7109375" defaultRowHeight="15.75" x14ac:dyDescent="0.2"/>
  <cols>
    <col min="1" max="11" width="12.42578125" style="12" customWidth="1"/>
    <col min="12" max="12" width="18.140625" style="12" bestFit="1" customWidth="1"/>
    <col min="13" max="13" width="27.28515625" style="12" customWidth="1"/>
    <col min="14" max="14" width="24" style="12" customWidth="1"/>
    <col min="15" max="255" width="12.42578125" style="12" customWidth="1"/>
    <col min="256" max="1023" width="12.42578125" style="49" customWidth="1"/>
    <col min="1024" max="16384" width="8.7109375" style="49"/>
  </cols>
  <sheetData>
    <row r="1" spans="1:14" ht="21.75" customHeight="1" thickTop="1" thickBot="1" x14ac:dyDescent="0.25">
      <c r="A1" s="1"/>
      <c r="B1" s="92" t="s">
        <v>22</v>
      </c>
      <c r="C1" s="92"/>
      <c r="D1" s="92"/>
      <c r="E1" s="92"/>
      <c r="F1" s="92"/>
      <c r="G1" s="92"/>
      <c r="H1" s="92"/>
      <c r="I1" s="92"/>
      <c r="J1" s="106"/>
      <c r="K1" s="2"/>
      <c r="L1" s="3"/>
    </row>
    <row r="2" spans="1:14" ht="21.75" customHeight="1" thickTop="1" thickBot="1" x14ac:dyDescent="0.25">
      <c r="A2" s="1"/>
      <c r="B2" s="217" t="s">
        <v>0</v>
      </c>
      <c r="C2" s="217"/>
      <c r="D2" s="217"/>
      <c r="E2" s="218"/>
      <c r="F2" s="218"/>
      <c r="G2" s="218"/>
      <c r="H2" s="218"/>
      <c r="I2" s="218"/>
      <c r="J2" s="219"/>
      <c r="K2" s="4"/>
      <c r="L2" s="5"/>
    </row>
    <row r="3" spans="1:14" ht="21.75" customHeight="1" thickTop="1" thickBot="1" x14ac:dyDescent="0.25">
      <c r="A3" s="1"/>
      <c r="B3" s="217" t="s">
        <v>1</v>
      </c>
      <c r="C3" s="217"/>
      <c r="D3" s="217"/>
      <c r="E3" s="220"/>
      <c r="F3" s="220"/>
      <c r="G3" s="220"/>
      <c r="H3" s="220"/>
      <c r="I3" s="220"/>
      <c r="J3" s="221"/>
      <c r="K3" s="4"/>
      <c r="L3" s="5"/>
    </row>
    <row r="4" spans="1:14" ht="21.75" customHeight="1" thickTop="1" thickBot="1" x14ac:dyDescent="0.25">
      <c r="A4" s="1"/>
      <c r="B4" s="217" t="s">
        <v>2</v>
      </c>
      <c r="C4" s="217"/>
      <c r="D4" s="217"/>
      <c r="E4" s="222"/>
      <c r="F4" s="223"/>
      <c r="G4" s="224"/>
      <c r="H4" s="13" t="s">
        <v>3</v>
      </c>
      <c r="I4" s="218"/>
      <c r="J4" s="219"/>
      <c r="K4" s="4"/>
      <c r="L4" s="5"/>
    </row>
    <row r="5" spans="1:14" ht="21.75" customHeight="1" thickTop="1" thickBot="1" x14ac:dyDescent="0.25">
      <c r="A5" s="1"/>
      <c r="B5" s="209" t="s">
        <v>23</v>
      </c>
      <c r="C5" s="209"/>
      <c r="D5" s="209"/>
      <c r="E5" s="210"/>
      <c r="F5" s="210"/>
      <c r="G5" s="210"/>
      <c r="H5" s="210"/>
      <c r="I5" s="210"/>
      <c r="J5" s="210"/>
      <c r="K5" s="6"/>
      <c r="L5" s="7"/>
    </row>
    <row r="6" spans="1:14" ht="21.75" customHeight="1" thickTop="1" thickBot="1" x14ac:dyDescent="0.25">
      <c r="A6" s="1"/>
      <c r="B6" s="8"/>
      <c r="C6" s="9"/>
      <c r="D6" s="9"/>
      <c r="E6" s="9"/>
      <c r="F6" s="9"/>
      <c r="G6" s="9"/>
      <c r="H6" s="9"/>
      <c r="I6" s="9"/>
      <c r="J6" s="9"/>
      <c r="K6" s="9"/>
      <c r="L6" s="5"/>
    </row>
    <row r="7" spans="1:14" ht="21.75" customHeight="1" thickTop="1" thickBot="1" x14ac:dyDescent="0.25">
      <c r="A7" s="1"/>
      <c r="B7" s="14" t="s">
        <v>24</v>
      </c>
      <c r="C7" s="211" t="s">
        <v>4</v>
      </c>
      <c r="D7" s="211"/>
      <c r="E7" s="211"/>
      <c r="F7" s="211"/>
      <c r="G7" s="212" t="s">
        <v>143</v>
      </c>
      <c r="H7" s="212"/>
      <c r="I7" s="212"/>
      <c r="J7" s="212"/>
      <c r="K7" s="212"/>
      <c r="L7" s="212"/>
    </row>
    <row r="8" spans="1:14" ht="21.75" customHeight="1" thickTop="1" thickBot="1" x14ac:dyDescent="0.25">
      <c r="A8" s="1"/>
      <c r="B8" s="14" t="s">
        <v>24</v>
      </c>
      <c r="C8" s="36" t="s">
        <v>5</v>
      </c>
      <c r="D8" s="36"/>
      <c r="E8" s="36"/>
      <c r="F8" s="36"/>
      <c r="G8" s="36"/>
      <c r="H8" s="36"/>
      <c r="I8" s="36"/>
      <c r="J8" s="36"/>
      <c r="K8" s="36"/>
      <c r="L8" s="43">
        <v>12</v>
      </c>
    </row>
    <row r="9" spans="1:14" ht="21.75" customHeight="1" thickTop="1" thickBot="1" x14ac:dyDescent="0.25">
      <c r="A9" s="1"/>
      <c r="B9" s="14" t="s">
        <v>24</v>
      </c>
      <c r="C9" s="15" t="s">
        <v>97</v>
      </c>
      <c r="D9" s="15"/>
      <c r="E9" s="15"/>
      <c r="F9" s="15"/>
      <c r="G9" s="15"/>
      <c r="H9" s="15"/>
      <c r="I9" s="15"/>
      <c r="J9" s="15"/>
      <c r="K9" s="15"/>
      <c r="L9" s="16">
        <v>2019</v>
      </c>
    </row>
    <row r="10" spans="1:14" ht="21.75" customHeight="1" thickTop="1" thickBot="1" x14ac:dyDescent="0.25">
      <c r="A10" s="1"/>
      <c r="B10" s="14" t="s">
        <v>24</v>
      </c>
      <c r="C10" s="15" t="s">
        <v>6</v>
      </c>
      <c r="D10" s="15"/>
      <c r="E10" s="15"/>
      <c r="F10" s="15"/>
      <c r="G10" s="15"/>
      <c r="H10" s="15"/>
      <c r="I10" s="15"/>
      <c r="J10" s="15"/>
      <c r="K10" s="15"/>
      <c r="L10" s="16" t="s">
        <v>144</v>
      </c>
    </row>
    <row r="11" spans="1:14" ht="21.75" customHeight="1" thickTop="1" thickBot="1" x14ac:dyDescent="0.25">
      <c r="A11" s="1"/>
      <c r="B11" s="14" t="s">
        <v>24</v>
      </c>
      <c r="C11" s="15" t="s">
        <v>7</v>
      </c>
      <c r="D11" s="15"/>
      <c r="E11" s="15"/>
      <c r="F11" s="15"/>
      <c r="G11" s="15"/>
      <c r="H11" s="15"/>
      <c r="I11" s="15"/>
      <c r="J11" s="15"/>
      <c r="K11" s="15"/>
      <c r="L11" s="17">
        <v>1</v>
      </c>
    </row>
    <row r="12" spans="1:14" ht="21.75" customHeight="1" thickTop="1" thickBot="1" x14ac:dyDescent="0.25">
      <c r="A12" s="1"/>
      <c r="B12" s="213" t="s">
        <v>96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5"/>
    </row>
    <row r="13" spans="1:14" ht="21.75" customHeight="1" thickTop="1" thickBot="1" x14ac:dyDescent="0.25">
      <c r="A13" s="1"/>
      <c r="B13" s="216"/>
      <c r="C13" s="214"/>
      <c r="D13" s="214"/>
      <c r="E13" s="214"/>
      <c r="F13" s="214"/>
      <c r="G13" s="214"/>
      <c r="H13" s="214"/>
      <c r="I13" s="214"/>
      <c r="J13" s="214"/>
      <c r="K13" s="214"/>
      <c r="L13" s="215"/>
    </row>
    <row r="14" spans="1:14" ht="21.75" customHeight="1" thickTop="1" thickBot="1" x14ac:dyDescent="0.25">
      <c r="A14" s="1"/>
      <c r="B14" s="216"/>
      <c r="C14" s="214"/>
      <c r="D14" s="214"/>
      <c r="E14" s="214"/>
      <c r="F14" s="214"/>
      <c r="G14" s="214"/>
      <c r="H14" s="214"/>
      <c r="I14" s="214"/>
      <c r="J14" s="214"/>
      <c r="K14" s="214"/>
      <c r="L14" s="215"/>
    </row>
    <row r="15" spans="1:14" ht="21.75" customHeight="1" thickTop="1" thickBot="1" x14ac:dyDescent="0.25">
      <c r="A15" s="1"/>
      <c r="B15" s="106" t="s">
        <v>25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65" t="s">
        <v>134</v>
      </c>
      <c r="N15" s="65" t="s">
        <v>135</v>
      </c>
    </row>
    <row r="16" spans="1:14" ht="21.75" customHeight="1" thickTop="1" thickBot="1" x14ac:dyDescent="0.25">
      <c r="A16" s="1"/>
      <c r="B16" s="69">
        <v>1</v>
      </c>
      <c r="C16" s="15" t="s">
        <v>8</v>
      </c>
      <c r="D16" s="15"/>
      <c r="E16" s="15"/>
      <c r="F16" s="15"/>
      <c r="G16" s="15"/>
      <c r="H16" s="15"/>
      <c r="I16" s="15"/>
      <c r="J16" s="15"/>
      <c r="K16" s="15"/>
      <c r="L16" s="18">
        <v>0</v>
      </c>
      <c r="M16" s="18"/>
      <c r="N16" s="18"/>
    </row>
    <row r="17" spans="1:14" ht="21.75" customHeight="1" thickTop="1" thickBot="1" x14ac:dyDescent="0.25">
      <c r="A17" s="1"/>
      <c r="B17" s="69">
        <v>2</v>
      </c>
      <c r="C17" s="15" t="s">
        <v>9</v>
      </c>
      <c r="D17" s="15"/>
      <c r="E17" s="15"/>
      <c r="F17" s="15"/>
      <c r="G17" s="15"/>
      <c r="H17" s="15"/>
      <c r="I17" s="15"/>
      <c r="J17" s="15"/>
      <c r="K17" s="15"/>
      <c r="L17" s="19" t="s">
        <v>154</v>
      </c>
      <c r="M17" s="19"/>
      <c r="N17" s="19"/>
    </row>
    <row r="18" spans="1:14" ht="21.75" customHeight="1" thickTop="1" thickBot="1" x14ac:dyDescent="0.25">
      <c r="A18" s="1"/>
      <c r="B18" s="69">
        <v>3</v>
      </c>
      <c r="C18" s="15" t="s">
        <v>10</v>
      </c>
      <c r="D18" s="15"/>
      <c r="E18" s="15"/>
      <c r="F18" s="15"/>
      <c r="G18" s="15"/>
      <c r="H18" s="15"/>
      <c r="I18" s="15"/>
      <c r="J18" s="15"/>
      <c r="K18" s="15"/>
      <c r="L18" s="83">
        <v>43525</v>
      </c>
      <c r="M18" s="20"/>
      <c r="N18" s="20"/>
    </row>
    <row r="19" spans="1:14" ht="21.75" customHeight="1" thickTop="1" thickBot="1" x14ac:dyDescent="0.25">
      <c r="A19" s="1"/>
      <c r="B19" s="61">
        <v>4</v>
      </c>
      <c r="C19" s="187" t="s">
        <v>26</v>
      </c>
      <c r="D19" s="188"/>
      <c r="E19" s="188"/>
      <c r="F19" s="188"/>
      <c r="G19" s="188"/>
      <c r="H19" s="188"/>
      <c r="I19" s="188"/>
      <c r="J19" s="188"/>
      <c r="K19" s="188"/>
      <c r="L19" s="86">
        <v>724110</v>
      </c>
      <c r="M19" s="21"/>
      <c r="N19" s="21"/>
    </row>
    <row r="20" spans="1:14" ht="21.75" customHeight="1" thickTop="1" x14ac:dyDescent="0.2">
      <c r="A20" s="1"/>
      <c r="B20" s="189" t="s">
        <v>103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1"/>
    </row>
    <row r="21" spans="1:14" ht="19.149999999999999" customHeight="1" thickBot="1" x14ac:dyDescent="0.25">
      <c r="A21" s="1"/>
      <c r="B21" s="192"/>
      <c r="C21" s="193"/>
      <c r="D21" s="193"/>
      <c r="E21" s="193"/>
      <c r="F21" s="193"/>
      <c r="G21" s="193"/>
      <c r="H21" s="193"/>
      <c r="I21" s="193"/>
      <c r="J21" s="193"/>
      <c r="K21" s="193"/>
      <c r="L21" s="194"/>
    </row>
    <row r="22" spans="1:14" ht="21.6" hidden="1" customHeight="1" thickBot="1" x14ac:dyDescent="0.25">
      <c r="A22" s="1"/>
      <c r="B22" s="195"/>
      <c r="C22" s="196"/>
      <c r="D22" s="196"/>
      <c r="E22" s="196"/>
      <c r="F22" s="196"/>
      <c r="G22" s="196"/>
      <c r="H22" s="196"/>
      <c r="I22" s="196"/>
      <c r="J22" s="196"/>
      <c r="K22" s="196"/>
      <c r="L22" s="197"/>
    </row>
    <row r="23" spans="1:14" ht="21.75" customHeight="1" thickTop="1" thickBot="1" x14ac:dyDescent="0.25">
      <c r="A23" s="1"/>
      <c r="B23" s="106" t="s">
        <v>107</v>
      </c>
      <c r="C23" s="106"/>
      <c r="D23" s="106"/>
      <c r="E23" s="106"/>
      <c r="F23" s="106"/>
      <c r="G23" s="106"/>
      <c r="H23" s="106"/>
      <c r="I23" s="106"/>
      <c r="J23" s="106"/>
      <c r="K23" s="106"/>
      <c r="L23" s="65" t="s">
        <v>28</v>
      </c>
      <c r="M23" s="65" t="s">
        <v>134</v>
      </c>
      <c r="N23" s="65" t="s">
        <v>135</v>
      </c>
    </row>
    <row r="24" spans="1:14" ht="21.75" customHeight="1" thickTop="1" thickBot="1" x14ac:dyDescent="0.25">
      <c r="A24" s="1"/>
      <c r="B24" s="69" t="s">
        <v>29</v>
      </c>
      <c r="C24" s="15" t="s">
        <v>30</v>
      </c>
      <c r="D24" s="15"/>
      <c r="E24" s="15"/>
      <c r="F24" s="15"/>
      <c r="G24" s="15"/>
      <c r="H24" s="15"/>
      <c r="I24" s="15"/>
      <c r="J24" s="15"/>
      <c r="K24" s="22"/>
      <c r="L24" s="70">
        <f>(L16/220)*64</f>
        <v>0</v>
      </c>
      <c r="M24" s="70"/>
      <c r="N24" s="70"/>
    </row>
    <row r="25" spans="1:14" ht="21.75" customHeight="1" thickTop="1" thickBot="1" x14ac:dyDescent="0.25">
      <c r="A25" s="1"/>
      <c r="B25" s="69" t="s">
        <v>31</v>
      </c>
      <c r="C25" s="50" t="s">
        <v>32</v>
      </c>
      <c r="D25" s="50"/>
      <c r="E25" s="50"/>
      <c r="F25" s="23" t="s">
        <v>33</v>
      </c>
      <c r="G25" s="23"/>
      <c r="H25" s="15"/>
      <c r="I25" s="198">
        <v>0.3</v>
      </c>
      <c r="J25" s="199"/>
      <c r="K25" s="200"/>
      <c r="L25" s="70">
        <v>0</v>
      </c>
      <c r="M25" s="70"/>
      <c r="N25" s="70"/>
    </row>
    <row r="26" spans="1:14" ht="21.75" customHeight="1" thickTop="1" thickBot="1" x14ac:dyDescent="0.25">
      <c r="A26" s="1"/>
      <c r="B26" s="201" t="s">
        <v>34</v>
      </c>
      <c r="C26" s="202" t="s">
        <v>35</v>
      </c>
      <c r="D26" s="203"/>
      <c r="E26" s="204"/>
      <c r="F26" s="23" t="s">
        <v>36</v>
      </c>
      <c r="G26" s="51"/>
      <c r="H26" s="15"/>
      <c r="I26" s="50"/>
      <c r="J26" s="50"/>
      <c r="K26" s="24"/>
      <c r="L26" s="208">
        <v>0</v>
      </c>
      <c r="M26" s="70"/>
      <c r="N26" s="70"/>
    </row>
    <row r="27" spans="1:14" ht="21.75" customHeight="1" thickTop="1" thickBot="1" x14ac:dyDescent="0.25">
      <c r="A27" s="1"/>
      <c r="B27" s="201"/>
      <c r="C27" s="205"/>
      <c r="D27" s="206"/>
      <c r="E27" s="207"/>
      <c r="F27" s="23" t="s">
        <v>37</v>
      </c>
      <c r="G27" s="52"/>
      <c r="H27" s="15"/>
      <c r="I27" s="52" t="s">
        <v>38</v>
      </c>
      <c r="J27" s="53"/>
      <c r="K27" s="22"/>
      <c r="L27" s="208"/>
      <c r="M27" s="70"/>
      <c r="N27" s="70"/>
    </row>
    <row r="28" spans="1:14" ht="21.75" customHeight="1" thickTop="1" thickBot="1" x14ac:dyDescent="0.25">
      <c r="A28" s="1"/>
      <c r="B28" s="69" t="s">
        <v>39</v>
      </c>
      <c r="C28" s="181" t="s">
        <v>40</v>
      </c>
      <c r="D28" s="181"/>
      <c r="E28" s="181"/>
      <c r="F28" s="182"/>
      <c r="G28" s="181"/>
      <c r="H28" s="182"/>
      <c r="I28" s="181"/>
      <c r="J28" s="181"/>
      <c r="K28" s="183"/>
      <c r="L28" s="70">
        <v>0</v>
      </c>
      <c r="M28" s="70"/>
      <c r="N28" s="70"/>
    </row>
    <row r="29" spans="1:14" ht="21.75" customHeight="1" thickTop="1" thickBot="1" x14ac:dyDescent="0.25">
      <c r="A29" s="1"/>
      <c r="B29" s="69" t="s">
        <v>41</v>
      </c>
      <c r="C29" s="101" t="s">
        <v>42</v>
      </c>
      <c r="D29" s="101"/>
      <c r="E29" s="101"/>
      <c r="F29" s="101"/>
      <c r="G29" s="101"/>
      <c r="H29" s="101"/>
      <c r="I29" s="101"/>
      <c r="J29" s="101"/>
      <c r="K29" s="102"/>
      <c r="L29" s="70">
        <v>0</v>
      </c>
      <c r="M29" s="70"/>
      <c r="N29" s="70"/>
    </row>
    <row r="30" spans="1:14" ht="21.75" customHeight="1" thickTop="1" thickBot="1" x14ac:dyDescent="0.25">
      <c r="A30" s="1"/>
      <c r="B30" s="69" t="s">
        <v>44</v>
      </c>
      <c r="C30" s="101" t="s">
        <v>118</v>
      </c>
      <c r="D30" s="101"/>
      <c r="E30" s="101"/>
      <c r="F30" s="101"/>
      <c r="G30" s="101"/>
      <c r="H30" s="101"/>
      <c r="I30" s="101"/>
      <c r="J30" s="101"/>
      <c r="K30" s="102"/>
      <c r="L30" s="70">
        <v>0</v>
      </c>
      <c r="M30" s="70"/>
      <c r="N30" s="70"/>
    </row>
    <row r="31" spans="1:14" ht="21.6" hidden="1" customHeight="1" thickBot="1" x14ac:dyDescent="0.25">
      <c r="A31" s="1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6"/>
      <c r="M31" s="67"/>
      <c r="N31" s="67"/>
    </row>
    <row r="32" spans="1:14" ht="21.75" customHeight="1" thickTop="1" thickBot="1" x14ac:dyDescent="0.25">
      <c r="A32" s="1"/>
      <c r="B32" s="92" t="s">
        <v>106</v>
      </c>
      <c r="C32" s="93"/>
      <c r="D32" s="93"/>
      <c r="E32" s="93"/>
      <c r="F32" s="93"/>
      <c r="G32" s="93"/>
      <c r="H32" s="93"/>
      <c r="I32" s="93"/>
      <c r="J32" s="93"/>
      <c r="K32" s="116"/>
      <c r="L32" s="25">
        <f>SUM(L24:L30)</f>
        <v>0</v>
      </c>
      <c r="M32" s="25"/>
      <c r="N32" s="25"/>
    </row>
    <row r="33" spans="1:14" ht="21.75" customHeight="1" thickTop="1" x14ac:dyDescent="0.2">
      <c r="A33" s="1"/>
      <c r="B33" s="121" t="s">
        <v>161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7"/>
    </row>
    <row r="34" spans="1:14" ht="32.450000000000003" customHeight="1" thickBot="1" x14ac:dyDescent="0.25">
      <c r="A34" s="1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80"/>
    </row>
    <row r="35" spans="1:14" ht="21.75" customHeight="1" thickTop="1" thickBot="1" x14ac:dyDescent="0.25">
      <c r="A35" s="1"/>
      <c r="B35" s="92" t="s">
        <v>45</v>
      </c>
      <c r="C35" s="92"/>
      <c r="D35" s="92"/>
      <c r="E35" s="92"/>
      <c r="F35" s="92"/>
      <c r="G35" s="92"/>
      <c r="H35" s="92"/>
      <c r="I35" s="92"/>
      <c r="J35" s="92"/>
      <c r="K35" s="92"/>
      <c r="L35" s="106"/>
      <c r="M35" s="25"/>
      <c r="N35" s="25"/>
    </row>
    <row r="36" spans="1:14" ht="21.75" customHeight="1" thickTop="1" thickBot="1" x14ac:dyDescent="0.25">
      <c r="A36" s="1"/>
      <c r="B36" s="92" t="s">
        <v>109</v>
      </c>
      <c r="C36" s="92"/>
      <c r="D36" s="92"/>
      <c r="E36" s="92"/>
      <c r="F36" s="92"/>
      <c r="G36" s="92"/>
      <c r="H36" s="92"/>
      <c r="I36" s="92"/>
      <c r="J36" s="92"/>
      <c r="K36" s="92"/>
      <c r="L36" s="106"/>
      <c r="M36" s="65" t="s">
        <v>134</v>
      </c>
      <c r="N36" s="65" t="s">
        <v>135</v>
      </c>
    </row>
    <row r="37" spans="1:14" ht="21.75" customHeight="1" thickTop="1" thickBot="1" x14ac:dyDescent="0.25">
      <c r="A37" s="1"/>
      <c r="B37" s="68" t="s">
        <v>29</v>
      </c>
      <c r="C37" s="174" t="s">
        <v>108</v>
      </c>
      <c r="D37" s="174"/>
      <c r="E37" s="174"/>
      <c r="F37" s="174"/>
      <c r="G37" s="174"/>
      <c r="H37" s="174"/>
      <c r="I37" s="174"/>
      <c r="J37" s="174"/>
      <c r="K37" s="54">
        <v>8.3299999999999999E-2</v>
      </c>
      <c r="L37" s="30">
        <f>$L$32*K37</f>
        <v>0</v>
      </c>
      <c r="M37" s="30"/>
      <c r="N37" s="30"/>
    </row>
    <row r="38" spans="1:14" ht="21.75" customHeight="1" thickTop="1" thickBot="1" x14ac:dyDescent="0.25">
      <c r="A38" s="1"/>
      <c r="B38" s="68" t="s">
        <v>31</v>
      </c>
      <c r="C38" s="174" t="s">
        <v>137</v>
      </c>
      <c r="D38" s="174"/>
      <c r="E38" s="174"/>
      <c r="F38" s="174"/>
      <c r="G38" s="174"/>
      <c r="H38" s="174"/>
      <c r="I38" s="174"/>
      <c r="J38" s="174"/>
      <c r="K38" s="54">
        <v>0.121</v>
      </c>
      <c r="L38" s="30">
        <f>$L$32*K38</f>
        <v>0</v>
      </c>
      <c r="M38" s="30"/>
      <c r="N38" s="30"/>
    </row>
    <row r="39" spans="1:14" ht="21.75" customHeight="1" thickTop="1" thickBot="1" x14ac:dyDescent="0.25">
      <c r="A39" s="1"/>
      <c r="B39" s="66"/>
      <c r="C39" s="175" t="s">
        <v>60</v>
      </c>
      <c r="D39" s="175"/>
      <c r="E39" s="175"/>
      <c r="F39" s="175"/>
      <c r="G39" s="175"/>
      <c r="H39" s="175"/>
      <c r="I39" s="175"/>
      <c r="J39" s="175"/>
      <c r="K39" s="55">
        <f>K37+K38</f>
        <v>0.20429999999999998</v>
      </c>
      <c r="L39" s="25">
        <f>SUM(L37:L38)</f>
        <v>0</v>
      </c>
      <c r="M39" s="25"/>
      <c r="N39" s="25"/>
    </row>
    <row r="40" spans="1:14" ht="21.75" customHeight="1" thickTop="1" x14ac:dyDescent="0.2">
      <c r="A40" s="1"/>
      <c r="B40" s="121" t="s">
        <v>119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7"/>
    </row>
    <row r="41" spans="1:14" ht="90.6" customHeight="1" thickBot="1" x14ac:dyDescent="0.25">
      <c r="A41" s="1"/>
      <c r="B41" s="178"/>
      <c r="C41" s="179"/>
      <c r="D41" s="179"/>
      <c r="E41" s="179"/>
      <c r="F41" s="179"/>
      <c r="G41" s="179"/>
      <c r="H41" s="179"/>
      <c r="I41" s="179"/>
      <c r="J41" s="179"/>
      <c r="K41" s="179"/>
      <c r="L41" s="180"/>
    </row>
    <row r="42" spans="1:14" ht="21.75" customHeight="1" thickTop="1" thickBot="1" x14ac:dyDescent="0.25">
      <c r="A42" s="1"/>
      <c r="B42" s="92" t="s">
        <v>120</v>
      </c>
      <c r="C42" s="92"/>
      <c r="D42" s="92"/>
      <c r="E42" s="92"/>
      <c r="F42" s="92"/>
      <c r="G42" s="92"/>
      <c r="H42" s="92"/>
      <c r="I42" s="92"/>
      <c r="J42" s="92"/>
      <c r="K42" s="92"/>
      <c r="L42" s="106"/>
      <c r="M42" s="65" t="s">
        <v>134</v>
      </c>
      <c r="N42" s="65" t="s">
        <v>135</v>
      </c>
    </row>
    <row r="43" spans="1:14" ht="21.75" customHeight="1" thickTop="1" thickBot="1" x14ac:dyDescent="0.25">
      <c r="A43" s="1"/>
      <c r="B43" s="69" t="s">
        <v>29</v>
      </c>
      <c r="C43" s="162" t="s">
        <v>46</v>
      </c>
      <c r="D43" s="162"/>
      <c r="E43" s="162"/>
      <c r="F43" s="162"/>
      <c r="G43" s="162"/>
      <c r="H43" s="162"/>
      <c r="I43" s="162"/>
      <c r="J43" s="162"/>
      <c r="K43" s="26">
        <v>0.2</v>
      </c>
      <c r="L43" s="70">
        <f>($L$32+$L$39)*K43</f>
        <v>0</v>
      </c>
      <c r="M43" s="70"/>
      <c r="N43" s="70"/>
    </row>
    <row r="44" spans="1:14" ht="21.75" customHeight="1" thickTop="1" thickBot="1" x14ac:dyDescent="0.25">
      <c r="A44" s="1"/>
      <c r="B44" s="69" t="s">
        <v>31</v>
      </c>
      <c r="C44" s="162" t="s">
        <v>47</v>
      </c>
      <c r="D44" s="162"/>
      <c r="E44" s="162"/>
      <c r="F44" s="162"/>
      <c r="G44" s="162"/>
      <c r="H44" s="162"/>
      <c r="I44" s="162"/>
      <c r="J44" s="162"/>
      <c r="K44" s="26">
        <v>1.4999999999999999E-2</v>
      </c>
      <c r="L44" s="70">
        <f t="shared" ref="L44:L50" si="0">($L$32+$L$39)*K44</f>
        <v>0</v>
      </c>
      <c r="M44" s="70"/>
      <c r="N44" s="70"/>
    </row>
    <row r="45" spans="1:14" ht="21.75" customHeight="1" thickTop="1" thickBot="1" x14ac:dyDescent="0.25">
      <c r="A45" s="1"/>
      <c r="B45" s="69" t="s">
        <v>34</v>
      </c>
      <c r="C45" s="162" t="s">
        <v>48</v>
      </c>
      <c r="D45" s="162"/>
      <c r="E45" s="162"/>
      <c r="F45" s="162"/>
      <c r="G45" s="162"/>
      <c r="H45" s="162"/>
      <c r="I45" s="162"/>
      <c r="J45" s="162"/>
      <c r="K45" s="26">
        <v>0.01</v>
      </c>
      <c r="L45" s="70">
        <f t="shared" si="0"/>
        <v>0</v>
      </c>
      <c r="M45" s="70"/>
      <c r="N45" s="70"/>
    </row>
    <row r="46" spans="1:14" ht="21.75" customHeight="1" thickTop="1" thickBot="1" x14ac:dyDescent="0.25">
      <c r="A46" s="1"/>
      <c r="B46" s="69" t="s">
        <v>39</v>
      </c>
      <c r="C46" s="162" t="s">
        <v>49</v>
      </c>
      <c r="D46" s="162"/>
      <c r="E46" s="162"/>
      <c r="F46" s="162"/>
      <c r="G46" s="162"/>
      <c r="H46" s="162"/>
      <c r="I46" s="162"/>
      <c r="J46" s="162"/>
      <c r="K46" s="26">
        <v>2E-3</v>
      </c>
      <c r="L46" s="70">
        <f t="shared" si="0"/>
        <v>0</v>
      </c>
      <c r="M46" s="70"/>
      <c r="N46" s="70"/>
    </row>
    <row r="47" spans="1:14" ht="21.75" customHeight="1" thickTop="1" thickBot="1" x14ac:dyDescent="0.25">
      <c r="A47" s="1"/>
      <c r="B47" s="69" t="s">
        <v>41</v>
      </c>
      <c r="C47" s="162" t="s">
        <v>50</v>
      </c>
      <c r="D47" s="162"/>
      <c r="E47" s="162"/>
      <c r="F47" s="162"/>
      <c r="G47" s="162"/>
      <c r="H47" s="162"/>
      <c r="I47" s="162"/>
      <c r="J47" s="162"/>
      <c r="K47" s="26">
        <v>2.5000000000000001E-2</v>
      </c>
      <c r="L47" s="70">
        <f t="shared" si="0"/>
        <v>0</v>
      </c>
      <c r="M47" s="70"/>
      <c r="N47" s="70"/>
    </row>
    <row r="48" spans="1:14" ht="21.75" customHeight="1" thickTop="1" thickBot="1" x14ac:dyDescent="0.25">
      <c r="A48" s="1"/>
      <c r="B48" s="69" t="s">
        <v>43</v>
      </c>
      <c r="C48" s="162" t="s">
        <v>51</v>
      </c>
      <c r="D48" s="162"/>
      <c r="E48" s="162"/>
      <c r="F48" s="162"/>
      <c r="G48" s="162"/>
      <c r="H48" s="162"/>
      <c r="I48" s="162"/>
      <c r="J48" s="162"/>
      <c r="K48" s="26">
        <v>0.08</v>
      </c>
      <c r="L48" s="70">
        <f t="shared" si="0"/>
        <v>0</v>
      </c>
      <c r="M48" s="70"/>
      <c r="N48" s="70"/>
    </row>
    <row r="49" spans="1:14" ht="21.75" customHeight="1" thickTop="1" thickBot="1" x14ac:dyDescent="0.25">
      <c r="A49" s="1"/>
      <c r="B49" s="69" t="s">
        <v>44</v>
      </c>
      <c r="C49" s="163" t="s">
        <v>11</v>
      </c>
      <c r="D49" s="163"/>
      <c r="E49" s="163"/>
      <c r="F49" s="163"/>
      <c r="G49" s="27">
        <v>0</v>
      </c>
      <c r="H49" s="28" t="s">
        <v>12</v>
      </c>
      <c r="I49" s="164">
        <v>0</v>
      </c>
      <c r="J49" s="164"/>
      <c r="K49" s="29">
        <f>G49*I49</f>
        <v>0</v>
      </c>
      <c r="L49" s="70">
        <f t="shared" si="0"/>
        <v>0</v>
      </c>
      <c r="M49" s="70"/>
      <c r="N49" s="70"/>
    </row>
    <row r="50" spans="1:14" ht="21.75" customHeight="1" thickTop="1" thickBot="1" x14ac:dyDescent="0.25">
      <c r="A50" s="1"/>
      <c r="B50" s="69" t="s">
        <v>52</v>
      </c>
      <c r="C50" s="15" t="s">
        <v>53</v>
      </c>
      <c r="D50" s="64"/>
      <c r="E50" s="64"/>
      <c r="F50" s="64"/>
      <c r="G50" s="56"/>
      <c r="H50" s="125"/>
      <c r="I50" s="125"/>
      <c r="J50" s="126"/>
      <c r="K50" s="57">
        <v>6.0000000000000001E-3</v>
      </c>
      <c r="L50" s="70">
        <f t="shared" si="0"/>
        <v>0</v>
      </c>
      <c r="M50" s="70"/>
      <c r="N50" s="70"/>
    </row>
    <row r="51" spans="1:14" ht="21.75" customHeight="1" thickTop="1" thickBot="1" x14ac:dyDescent="0.25">
      <c r="A51" s="1"/>
      <c r="B51" s="106" t="s">
        <v>60</v>
      </c>
      <c r="C51" s="106" t="s">
        <v>53</v>
      </c>
      <c r="D51" s="106"/>
      <c r="E51" s="106"/>
      <c r="F51" s="106"/>
      <c r="G51" s="106"/>
      <c r="H51" s="106"/>
      <c r="I51" s="106"/>
      <c r="J51" s="106"/>
      <c r="K51" s="44">
        <f>SUM(K43:K50)</f>
        <v>0.33800000000000008</v>
      </c>
      <c r="L51" s="25">
        <f>SUM(L43:L50)</f>
        <v>0</v>
      </c>
      <c r="M51" s="25"/>
      <c r="N51" s="25"/>
    </row>
    <row r="52" spans="1:14" ht="21.75" customHeight="1" thickTop="1" x14ac:dyDescent="0.2">
      <c r="A52" s="1"/>
      <c r="B52" s="165" t="s">
        <v>128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7"/>
    </row>
    <row r="53" spans="1:14" ht="21.75" customHeight="1" x14ac:dyDescent="0.2">
      <c r="A53" s="1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70"/>
    </row>
    <row r="54" spans="1:14" ht="12.6" customHeight="1" thickBot="1" x14ac:dyDescent="0.25">
      <c r="A54" s="1"/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3"/>
    </row>
    <row r="55" spans="1:14" ht="21.75" customHeight="1" thickTop="1" thickBot="1" x14ac:dyDescent="0.25">
      <c r="A55" s="1"/>
      <c r="B55" s="92" t="s">
        <v>54</v>
      </c>
      <c r="C55" s="92"/>
      <c r="D55" s="92"/>
      <c r="E55" s="92"/>
      <c r="F55" s="92"/>
      <c r="G55" s="92"/>
      <c r="H55" s="92"/>
      <c r="I55" s="92"/>
      <c r="J55" s="92"/>
      <c r="K55" s="92"/>
      <c r="L55" s="106"/>
      <c r="M55" s="65" t="s">
        <v>134</v>
      </c>
      <c r="N55" s="65" t="s">
        <v>135</v>
      </c>
    </row>
    <row r="56" spans="1:14" ht="21.75" customHeight="1" thickTop="1" thickBot="1" x14ac:dyDescent="0.25">
      <c r="A56" s="1"/>
      <c r="B56" s="65" t="s">
        <v>29</v>
      </c>
      <c r="C56" s="133" t="s">
        <v>55</v>
      </c>
      <c r="D56" s="133"/>
      <c r="E56" s="133"/>
      <c r="F56" s="133"/>
      <c r="G56" s="133"/>
      <c r="H56" s="133"/>
      <c r="I56" s="133"/>
      <c r="J56" s="133"/>
      <c r="K56" s="133"/>
      <c r="L56" s="30">
        <f>IF((0*8*2)-(L24*0.06)&lt;0,0,((0*8*2)-(L24*0.06)))</f>
        <v>0</v>
      </c>
      <c r="M56" s="30"/>
      <c r="N56" s="30"/>
    </row>
    <row r="57" spans="1:14" ht="21.75" customHeight="1" thickTop="1" thickBot="1" x14ac:dyDescent="0.25">
      <c r="A57" s="1"/>
      <c r="B57" s="65" t="s">
        <v>31</v>
      </c>
      <c r="C57" s="133" t="s">
        <v>56</v>
      </c>
      <c r="D57" s="133"/>
      <c r="E57" s="133"/>
      <c r="F57" s="133"/>
      <c r="G57" s="133"/>
      <c r="H57" s="133"/>
      <c r="I57" s="133"/>
      <c r="J57" s="133"/>
      <c r="K57" s="133"/>
      <c r="L57" s="30">
        <f>(0*8)*0.8</f>
        <v>0</v>
      </c>
      <c r="M57" s="30"/>
      <c r="N57" s="30"/>
    </row>
    <row r="58" spans="1:14" ht="21.75" customHeight="1" thickTop="1" thickBot="1" x14ac:dyDescent="0.25">
      <c r="A58" s="1"/>
      <c r="B58" s="65" t="s">
        <v>34</v>
      </c>
      <c r="C58" s="133" t="s">
        <v>57</v>
      </c>
      <c r="D58" s="133"/>
      <c r="E58" s="133"/>
      <c r="F58" s="133"/>
      <c r="G58" s="133"/>
      <c r="H58" s="133"/>
      <c r="I58" s="133"/>
      <c r="J58" s="133"/>
      <c r="K58" s="133"/>
      <c r="L58" s="30">
        <v>0</v>
      </c>
      <c r="M58" s="30"/>
      <c r="N58" s="30"/>
    </row>
    <row r="59" spans="1:14" ht="21.75" customHeight="1" thickTop="1" thickBot="1" x14ac:dyDescent="0.25">
      <c r="A59" s="1"/>
      <c r="B59" s="65" t="s">
        <v>39</v>
      </c>
      <c r="C59" s="133" t="s">
        <v>116</v>
      </c>
      <c r="D59" s="133"/>
      <c r="E59" s="133"/>
      <c r="F59" s="133"/>
      <c r="G59" s="133"/>
      <c r="H59" s="133"/>
      <c r="I59" s="133"/>
      <c r="J59" s="133"/>
      <c r="K59" s="133"/>
      <c r="L59" s="30">
        <v>0</v>
      </c>
      <c r="M59" s="30"/>
      <c r="N59" s="30"/>
    </row>
    <row r="60" spans="1:14" ht="21.75" customHeight="1" thickTop="1" thickBot="1" x14ac:dyDescent="0.25">
      <c r="A60" s="1"/>
      <c r="B60" s="65" t="s">
        <v>41</v>
      </c>
      <c r="C60" s="133" t="s">
        <v>117</v>
      </c>
      <c r="D60" s="133"/>
      <c r="E60" s="133"/>
      <c r="F60" s="133"/>
      <c r="G60" s="133"/>
      <c r="H60" s="133"/>
      <c r="I60" s="133"/>
      <c r="J60" s="133"/>
      <c r="K60" s="133"/>
      <c r="L60" s="30">
        <v>0</v>
      </c>
      <c r="M60" s="30"/>
      <c r="N60" s="30"/>
    </row>
    <row r="61" spans="1:14" ht="21.75" customHeight="1" thickTop="1" thickBot="1" x14ac:dyDescent="0.25">
      <c r="A61" s="1"/>
      <c r="B61" s="65" t="s">
        <v>43</v>
      </c>
      <c r="C61" s="133" t="s">
        <v>58</v>
      </c>
      <c r="D61" s="133"/>
      <c r="E61" s="133"/>
      <c r="F61" s="133"/>
      <c r="G61" s="133"/>
      <c r="H61" s="133"/>
      <c r="I61" s="133"/>
      <c r="J61" s="133"/>
      <c r="K61" s="133"/>
      <c r="L61" s="30">
        <v>0</v>
      </c>
      <c r="M61" s="30"/>
      <c r="N61" s="30"/>
    </row>
    <row r="62" spans="1:14" ht="21.75" customHeight="1" thickTop="1" thickBot="1" x14ac:dyDescent="0.25">
      <c r="A62" s="1"/>
      <c r="B62" s="65" t="s">
        <v>44</v>
      </c>
      <c r="C62" s="133" t="s">
        <v>139</v>
      </c>
      <c r="D62" s="133"/>
      <c r="E62" s="133"/>
      <c r="F62" s="133"/>
      <c r="G62" s="133"/>
      <c r="H62" s="133"/>
      <c r="I62" s="133"/>
      <c r="J62" s="133"/>
      <c r="K62" s="133"/>
      <c r="L62" s="30">
        <v>0</v>
      </c>
      <c r="M62" s="30"/>
      <c r="N62" s="30"/>
    </row>
    <row r="63" spans="1:14" ht="21.75" customHeight="1" thickTop="1" thickBot="1" x14ac:dyDescent="0.25">
      <c r="A63" s="1"/>
      <c r="B63" s="65" t="s">
        <v>52</v>
      </c>
      <c r="C63" s="161"/>
      <c r="D63" s="161"/>
      <c r="E63" s="161"/>
      <c r="F63" s="161"/>
      <c r="G63" s="161"/>
      <c r="H63" s="161"/>
      <c r="I63" s="161"/>
      <c r="J63" s="161"/>
      <c r="K63" s="161"/>
      <c r="L63" s="72"/>
      <c r="M63" s="30"/>
      <c r="N63" s="30"/>
    </row>
    <row r="64" spans="1:14" ht="21.75" customHeight="1" thickTop="1" thickBot="1" x14ac:dyDescent="0.25">
      <c r="A64" s="1"/>
      <c r="B64" s="65" t="s">
        <v>59</v>
      </c>
      <c r="C64" s="161"/>
      <c r="D64" s="161"/>
      <c r="E64" s="161"/>
      <c r="F64" s="161"/>
      <c r="G64" s="161"/>
      <c r="H64" s="161"/>
      <c r="I64" s="161"/>
      <c r="J64" s="161"/>
      <c r="K64" s="161"/>
      <c r="L64" s="73"/>
      <c r="M64" s="30"/>
      <c r="N64" s="30"/>
    </row>
    <row r="65" spans="1:14" ht="21.75" customHeight="1" thickTop="1" thickBot="1" x14ac:dyDescent="0.25">
      <c r="A65" s="1"/>
      <c r="B65" s="65"/>
      <c r="C65" s="106" t="s">
        <v>60</v>
      </c>
      <c r="D65" s="106"/>
      <c r="E65" s="106"/>
      <c r="F65" s="106"/>
      <c r="G65" s="106"/>
      <c r="H65" s="106"/>
      <c r="I65" s="106"/>
      <c r="J65" s="106"/>
      <c r="K65" s="106"/>
      <c r="L65" s="25">
        <f>SUM(L56:L64)</f>
        <v>0</v>
      </c>
      <c r="M65" s="25"/>
      <c r="N65" s="25"/>
    </row>
    <row r="66" spans="1:14" ht="21.75" customHeight="1" thickTop="1" x14ac:dyDescent="0.2">
      <c r="A66" s="1"/>
      <c r="B66" s="121" t="s">
        <v>98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3"/>
    </row>
    <row r="67" spans="1:14" ht="37.15" customHeight="1" thickBot="1" x14ac:dyDescent="0.25">
      <c r="A67" s="1"/>
      <c r="B67" s="156"/>
      <c r="C67" s="157"/>
      <c r="D67" s="157"/>
      <c r="E67" s="157"/>
      <c r="F67" s="157"/>
      <c r="G67" s="157"/>
      <c r="H67" s="157"/>
      <c r="I67" s="157"/>
      <c r="J67" s="157"/>
      <c r="K67" s="157"/>
      <c r="L67" s="158"/>
    </row>
    <row r="68" spans="1:14" ht="21.75" customHeight="1" thickTop="1" thickBot="1" x14ac:dyDescent="0.25">
      <c r="A68" s="1"/>
      <c r="B68" s="106" t="s">
        <v>61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65" t="s">
        <v>134</v>
      </c>
      <c r="N68" s="65" t="s">
        <v>135</v>
      </c>
    </row>
    <row r="69" spans="1:14" ht="21.75" customHeight="1" thickTop="1" thickBot="1" x14ac:dyDescent="0.25">
      <c r="A69" s="1"/>
      <c r="B69" s="48" t="s">
        <v>62</v>
      </c>
      <c r="C69" s="133" t="s">
        <v>63</v>
      </c>
      <c r="D69" s="133"/>
      <c r="E69" s="133"/>
      <c r="F69" s="133"/>
      <c r="G69" s="133"/>
      <c r="H69" s="133"/>
      <c r="I69" s="133"/>
      <c r="J69" s="133"/>
      <c r="K69" s="37">
        <f>K39</f>
        <v>0.20429999999999998</v>
      </c>
      <c r="L69" s="30">
        <f>L39</f>
        <v>0</v>
      </c>
      <c r="M69" s="30"/>
      <c r="N69" s="30"/>
    </row>
    <row r="70" spans="1:14" ht="21.75" customHeight="1" thickTop="1" thickBot="1" x14ac:dyDescent="0.25">
      <c r="A70" s="1"/>
      <c r="B70" s="48" t="s">
        <v>64</v>
      </c>
      <c r="C70" s="133" t="s">
        <v>65</v>
      </c>
      <c r="D70" s="133"/>
      <c r="E70" s="133"/>
      <c r="F70" s="133"/>
      <c r="G70" s="133"/>
      <c r="H70" s="133"/>
      <c r="I70" s="133"/>
      <c r="J70" s="133"/>
      <c r="K70" s="37">
        <f>K51</f>
        <v>0.33800000000000008</v>
      </c>
      <c r="L70" s="30">
        <f>L51</f>
        <v>0</v>
      </c>
      <c r="M70" s="30"/>
      <c r="N70" s="30"/>
    </row>
    <row r="71" spans="1:14" ht="21.75" customHeight="1" thickTop="1" thickBot="1" x14ac:dyDescent="0.25">
      <c r="A71" s="1"/>
      <c r="B71" s="48" t="s">
        <v>66</v>
      </c>
      <c r="C71" s="159" t="s">
        <v>67</v>
      </c>
      <c r="D71" s="159"/>
      <c r="E71" s="159"/>
      <c r="F71" s="159"/>
      <c r="G71" s="159"/>
      <c r="H71" s="159"/>
      <c r="I71" s="159"/>
      <c r="J71" s="159"/>
      <c r="K71" s="159"/>
      <c r="L71" s="30">
        <f>L65</f>
        <v>0</v>
      </c>
      <c r="M71" s="30"/>
      <c r="N71" s="30"/>
    </row>
    <row r="72" spans="1:14" ht="21.75" customHeight="1" thickTop="1" thickBot="1" x14ac:dyDescent="0.25">
      <c r="A72" s="1"/>
      <c r="B72" s="61"/>
      <c r="C72" s="92" t="s">
        <v>60</v>
      </c>
      <c r="D72" s="93"/>
      <c r="E72" s="93"/>
      <c r="F72" s="93"/>
      <c r="G72" s="93"/>
      <c r="H72" s="93"/>
      <c r="I72" s="93"/>
      <c r="J72" s="116"/>
      <c r="K72" s="44">
        <f>K69+K70</f>
        <v>0.5423</v>
      </c>
      <c r="L72" s="59">
        <f>SUM(L69:L71)</f>
        <v>0</v>
      </c>
      <c r="M72" s="25"/>
      <c r="N72" s="25"/>
    </row>
    <row r="73" spans="1:14" s="11" customFormat="1" ht="21.75" customHeight="1" thickTop="1" thickBot="1" x14ac:dyDescent="0.25">
      <c r="A73" s="1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</row>
    <row r="74" spans="1:14" s="11" customFormat="1" ht="21.75" customHeight="1" thickTop="1" thickBot="1" x14ac:dyDescent="0.25">
      <c r="A74" s="10"/>
      <c r="B74" s="92" t="s">
        <v>68</v>
      </c>
      <c r="C74" s="93"/>
      <c r="D74" s="93"/>
      <c r="E74" s="93"/>
      <c r="F74" s="93"/>
      <c r="G74" s="93"/>
      <c r="H74" s="93"/>
      <c r="I74" s="93"/>
      <c r="J74" s="93"/>
      <c r="K74" s="93"/>
      <c r="L74" s="116"/>
      <c r="M74" s="65" t="s">
        <v>134</v>
      </c>
      <c r="N74" s="65" t="s">
        <v>135</v>
      </c>
    </row>
    <row r="75" spans="1:14" s="11" customFormat="1" ht="21.75" customHeight="1" thickTop="1" thickBot="1" x14ac:dyDescent="0.25">
      <c r="A75" s="10"/>
      <c r="B75" s="65" t="s">
        <v>29</v>
      </c>
      <c r="C75" s="133" t="s">
        <v>69</v>
      </c>
      <c r="D75" s="133"/>
      <c r="E75" s="133"/>
      <c r="F75" s="133"/>
      <c r="G75" s="133"/>
      <c r="H75" s="133"/>
      <c r="I75" s="133"/>
      <c r="J75" s="133"/>
      <c r="K75" s="37">
        <v>0</v>
      </c>
      <c r="L75" s="70">
        <f>$L$32*K75</f>
        <v>0</v>
      </c>
      <c r="M75" s="70"/>
      <c r="N75" s="70"/>
    </row>
    <row r="76" spans="1:14" s="11" customFormat="1" ht="21.75" customHeight="1" thickTop="1" thickBot="1" x14ac:dyDescent="0.25">
      <c r="A76" s="10"/>
      <c r="B76" s="65" t="s">
        <v>31</v>
      </c>
      <c r="C76" s="133" t="s">
        <v>70</v>
      </c>
      <c r="D76" s="133"/>
      <c r="E76" s="133"/>
      <c r="F76" s="133"/>
      <c r="G76" s="133"/>
      <c r="H76" s="133"/>
      <c r="I76" s="133"/>
      <c r="J76" s="133"/>
      <c r="K76" s="37">
        <f>K48*K75</f>
        <v>0</v>
      </c>
      <c r="L76" s="70">
        <f t="shared" ref="L76:L80" si="1">$L$32*K76</f>
        <v>0</v>
      </c>
      <c r="M76" s="70"/>
      <c r="N76" s="70"/>
    </row>
    <row r="77" spans="1:14" s="11" customFormat="1" ht="24" customHeight="1" thickTop="1" thickBot="1" x14ac:dyDescent="0.25">
      <c r="A77" s="10"/>
      <c r="B77" s="65" t="s">
        <v>34</v>
      </c>
      <c r="C77" s="152" t="s">
        <v>94</v>
      </c>
      <c r="D77" s="152"/>
      <c r="E77" s="152"/>
      <c r="F77" s="152"/>
      <c r="G77" s="152"/>
      <c r="H77" s="152"/>
      <c r="I77" s="152"/>
      <c r="J77" s="152"/>
      <c r="K77" s="37">
        <v>0</v>
      </c>
      <c r="L77" s="70">
        <f t="shared" si="1"/>
        <v>0</v>
      </c>
      <c r="M77" s="70"/>
      <c r="N77" s="70"/>
    </row>
    <row r="78" spans="1:14" s="11" customFormat="1" ht="21.75" customHeight="1" thickTop="1" thickBot="1" x14ac:dyDescent="0.25">
      <c r="A78" s="10"/>
      <c r="B78" s="65" t="s">
        <v>39</v>
      </c>
      <c r="C78" s="133" t="s">
        <v>71</v>
      </c>
      <c r="D78" s="133"/>
      <c r="E78" s="133"/>
      <c r="F78" s="133"/>
      <c r="G78" s="133"/>
      <c r="H78" s="133"/>
      <c r="I78" s="133"/>
      <c r="J78" s="133"/>
      <c r="K78" s="37">
        <v>0</v>
      </c>
      <c r="L78" s="70">
        <f t="shared" si="1"/>
        <v>0</v>
      </c>
      <c r="M78" s="70"/>
      <c r="N78" s="70"/>
    </row>
    <row r="79" spans="1:14" s="11" customFormat="1" ht="20.45" customHeight="1" thickTop="1" thickBot="1" x14ac:dyDescent="0.25">
      <c r="A79" s="10"/>
      <c r="B79" s="65" t="s">
        <v>41</v>
      </c>
      <c r="C79" s="133" t="s">
        <v>121</v>
      </c>
      <c r="D79" s="133"/>
      <c r="E79" s="133"/>
      <c r="F79" s="133"/>
      <c r="G79" s="133"/>
      <c r="H79" s="133"/>
      <c r="I79" s="133"/>
      <c r="J79" s="133"/>
      <c r="K79" s="37">
        <f>K51*K78</f>
        <v>0</v>
      </c>
      <c r="L79" s="70">
        <f t="shared" si="1"/>
        <v>0</v>
      </c>
      <c r="M79" s="70"/>
      <c r="N79" s="70"/>
    </row>
    <row r="80" spans="1:14" s="11" customFormat="1" ht="24" customHeight="1" thickTop="1" thickBot="1" x14ac:dyDescent="0.25">
      <c r="A80" s="10"/>
      <c r="B80" s="65" t="s">
        <v>43</v>
      </c>
      <c r="C80" s="152" t="s">
        <v>95</v>
      </c>
      <c r="D80" s="152"/>
      <c r="E80" s="152"/>
      <c r="F80" s="152"/>
      <c r="G80" s="152"/>
      <c r="H80" s="152"/>
      <c r="I80" s="152"/>
      <c r="J80" s="152"/>
      <c r="K80" s="37">
        <v>0</v>
      </c>
      <c r="L80" s="70">
        <f t="shared" si="1"/>
        <v>0</v>
      </c>
      <c r="M80" s="70"/>
      <c r="N80" s="70"/>
    </row>
    <row r="81" spans="1:14" s="11" customFormat="1" ht="21.75" customHeight="1" thickTop="1" thickBot="1" x14ac:dyDescent="0.25">
      <c r="A81" s="10"/>
      <c r="B81" s="106" t="s">
        <v>60</v>
      </c>
      <c r="C81" s="106"/>
      <c r="D81" s="106"/>
      <c r="E81" s="106"/>
      <c r="F81" s="106"/>
      <c r="G81" s="106"/>
      <c r="H81" s="106"/>
      <c r="I81" s="106"/>
      <c r="J81" s="106"/>
      <c r="K81" s="44">
        <f>SUM(K75:K80)</f>
        <v>0</v>
      </c>
      <c r="L81" s="25">
        <f>SUM(L75:L80)</f>
        <v>0</v>
      </c>
      <c r="M81" s="25"/>
      <c r="N81" s="25"/>
    </row>
    <row r="82" spans="1:14" s="11" customFormat="1" ht="21.75" customHeight="1" thickTop="1" x14ac:dyDescent="0.2">
      <c r="A82" s="10"/>
      <c r="B82" s="121" t="s">
        <v>99</v>
      </c>
      <c r="C82" s="122"/>
      <c r="D82" s="122"/>
      <c r="E82" s="122"/>
      <c r="F82" s="122"/>
      <c r="G82" s="122"/>
      <c r="H82" s="122"/>
      <c r="I82" s="122"/>
      <c r="J82" s="122"/>
      <c r="K82" s="122"/>
      <c r="L82" s="123"/>
    </row>
    <row r="83" spans="1:14" s="11" customFormat="1" ht="21.75" customHeight="1" x14ac:dyDescent="0.2">
      <c r="A83" s="10"/>
      <c r="B83" s="153"/>
      <c r="C83" s="154"/>
      <c r="D83" s="154"/>
      <c r="E83" s="154"/>
      <c r="F83" s="154"/>
      <c r="G83" s="154"/>
      <c r="H83" s="154"/>
      <c r="I83" s="154"/>
      <c r="J83" s="154"/>
      <c r="K83" s="154"/>
      <c r="L83" s="155"/>
    </row>
    <row r="84" spans="1:14" s="11" customFormat="1" ht="12.6" customHeight="1" thickBot="1" x14ac:dyDescent="0.25">
      <c r="A84" s="10"/>
      <c r="B84" s="156"/>
      <c r="C84" s="157"/>
      <c r="D84" s="157"/>
      <c r="E84" s="157"/>
      <c r="F84" s="157"/>
      <c r="G84" s="157"/>
      <c r="H84" s="157"/>
      <c r="I84" s="157"/>
      <c r="J84" s="157"/>
      <c r="K84" s="157"/>
      <c r="L84" s="158"/>
    </row>
    <row r="85" spans="1:14" s="11" customFormat="1" ht="21.75" customHeight="1" thickTop="1" thickBot="1" x14ac:dyDescent="0.25">
      <c r="A85" s="10"/>
      <c r="B85" s="92" t="s">
        <v>138</v>
      </c>
      <c r="C85" s="93"/>
      <c r="D85" s="93"/>
      <c r="E85" s="93"/>
      <c r="F85" s="93"/>
      <c r="G85" s="93"/>
      <c r="H85" s="93"/>
      <c r="I85" s="93"/>
      <c r="J85" s="93"/>
      <c r="K85" s="93"/>
      <c r="L85" s="116"/>
      <c r="M85" s="25"/>
      <c r="N85" s="25"/>
    </row>
    <row r="86" spans="1:14" s="11" customFormat="1" ht="21.75" customHeight="1" thickTop="1" thickBot="1" x14ac:dyDescent="0.25">
      <c r="A86" s="10"/>
      <c r="B86" s="106" t="s">
        <v>126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65" t="s">
        <v>134</v>
      </c>
      <c r="N86" s="65" t="s">
        <v>135</v>
      </c>
    </row>
    <row r="87" spans="1:14" s="11" customFormat="1" ht="21.75" customHeight="1" thickTop="1" thickBot="1" x14ac:dyDescent="0.25">
      <c r="A87" s="10"/>
      <c r="B87" s="65" t="s">
        <v>29</v>
      </c>
      <c r="C87" s="133" t="s">
        <v>122</v>
      </c>
      <c r="D87" s="133"/>
      <c r="E87" s="133"/>
      <c r="F87" s="133"/>
      <c r="G87" s="133"/>
      <c r="H87" s="133"/>
      <c r="I87" s="133"/>
      <c r="J87" s="133"/>
      <c r="K87" s="90">
        <v>0</v>
      </c>
      <c r="L87" s="70">
        <f>$L$32*K87</f>
        <v>0</v>
      </c>
      <c r="M87" s="70"/>
      <c r="N87" s="70"/>
    </row>
    <row r="88" spans="1:14" s="11" customFormat="1" ht="21.75" customHeight="1" thickTop="1" thickBot="1" x14ac:dyDescent="0.25">
      <c r="A88" s="10"/>
      <c r="B88" s="65" t="s">
        <v>31</v>
      </c>
      <c r="C88" s="133" t="s">
        <v>123</v>
      </c>
      <c r="D88" s="133"/>
      <c r="E88" s="133"/>
      <c r="F88" s="133"/>
      <c r="G88" s="133"/>
      <c r="H88" s="133"/>
      <c r="I88" s="133"/>
      <c r="J88" s="133"/>
      <c r="K88" s="37">
        <v>0</v>
      </c>
      <c r="L88" s="70">
        <f t="shared" ref="L88:L92" si="2">$L$32*K88</f>
        <v>0</v>
      </c>
      <c r="M88" s="70"/>
      <c r="N88" s="70"/>
    </row>
    <row r="89" spans="1:14" s="11" customFormat="1" ht="21.75" customHeight="1" thickTop="1" thickBot="1" x14ac:dyDescent="0.25">
      <c r="A89" s="10"/>
      <c r="B89" s="65" t="s">
        <v>34</v>
      </c>
      <c r="C89" s="133" t="s">
        <v>124</v>
      </c>
      <c r="D89" s="133"/>
      <c r="E89" s="133"/>
      <c r="F89" s="133"/>
      <c r="G89" s="133"/>
      <c r="H89" s="133"/>
      <c r="I89" s="133"/>
      <c r="J89" s="133"/>
      <c r="K89" s="37">
        <v>0</v>
      </c>
      <c r="L89" s="70">
        <f t="shared" si="2"/>
        <v>0</v>
      </c>
      <c r="M89" s="70"/>
      <c r="N89" s="70"/>
    </row>
    <row r="90" spans="1:14" s="11" customFormat="1" ht="21.75" customHeight="1" thickTop="1" thickBot="1" x14ac:dyDescent="0.25">
      <c r="A90" s="10"/>
      <c r="B90" s="65" t="s">
        <v>39</v>
      </c>
      <c r="C90" s="133" t="s">
        <v>72</v>
      </c>
      <c r="D90" s="133"/>
      <c r="E90" s="133"/>
      <c r="F90" s="133"/>
      <c r="G90" s="133"/>
      <c r="H90" s="133"/>
      <c r="I90" s="133"/>
      <c r="J90" s="133"/>
      <c r="K90" s="37">
        <v>0</v>
      </c>
      <c r="L90" s="70">
        <f t="shared" si="2"/>
        <v>0</v>
      </c>
      <c r="M90" s="70"/>
      <c r="N90" s="70"/>
    </row>
    <row r="91" spans="1:14" s="11" customFormat="1" ht="21.75" customHeight="1" thickTop="1" thickBot="1" x14ac:dyDescent="0.25">
      <c r="A91" s="10"/>
      <c r="B91" s="65" t="s">
        <v>41</v>
      </c>
      <c r="C91" s="133" t="s">
        <v>125</v>
      </c>
      <c r="D91" s="133"/>
      <c r="E91" s="133"/>
      <c r="F91" s="133"/>
      <c r="G91" s="133"/>
      <c r="H91" s="133"/>
      <c r="I91" s="133"/>
      <c r="J91" s="133"/>
      <c r="K91" s="37">
        <v>0</v>
      </c>
      <c r="L91" s="70">
        <f t="shared" si="2"/>
        <v>0</v>
      </c>
      <c r="M91" s="70"/>
      <c r="N91" s="70"/>
    </row>
    <row r="92" spans="1:14" s="11" customFormat="1" ht="21.75" customHeight="1" thickTop="1" thickBot="1" x14ac:dyDescent="0.25">
      <c r="A92" s="10"/>
      <c r="B92" s="65" t="s">
        <v>43</v>
      </c>
      <c r="C92" s="133" t="s">
        <v>141</v>
      </c>
      <c r="D92" s="133"/>
      <c r="E92" s="133"/>
      <c r="F92" s="133"/>
      <c r="G92" s="133"/>
      <c r="H92" s="133"/>
      <c r="I92" s="133"/>
      <c r="J92" s="133"/>
      <c r="K92" s="37">
        <v>0</v>
      </c>
      <c r="L92" s="70">
        <f t="shared" si="2"/>
        <v>0</v>
      </c>
      <c r="M92" s="70"/>
      <c r="N92" s="70"/>
    </row>
    <row r="93" spans="1:14" s="11" customFormat="1" ht="21.75" customHeight="1" thickTop="1" thickBot="1" x14ac:dyDescent="0.25">
      <c r="A93" s="10"/>
      <c r="B93" s="151" t="s">
        <v>60</v>
      </c>
      <c r="C93" s="151"/>
      <c r="D93" s="151"/>
      <c r="E93" s="151"/>
      <c r="F93" s="151"/>
      <c r="G93" s="151"/>
      <c r="H93" s="151"/>
      <c r="I93" s="151"/>
      <c r="J93" s="151"/>
      <c r="K93" s="44">
        <f>SUM(K87:K92)</f>
        <v>0</v>
      </c>
      <c r="L93" s="25">
        <f>SUM(L87:L92)</f>
        <v>0</v>
      </c>
      <c r="M93" s="25"/>
      <c r="N93" s="25"/>
    </row>
    <row r="94" spans="1:14" s="11" customFormat="1" ht="21.75" customHeight="1" thickTop="1" thickBot="1" x14ac:dyDescent="0.25">
      <c r="A94" s="10"/>
      <c r="B94" s="147"/>
      <c r="C94" s="122"/>
      <c r="D94" s="122"/>
      <c r="E94" s="122"/>
      <c r="F94" s="122"/>
      <c r="G94" s="122"/>
      <c r="H94" s="122"/>
      <c r="I94" s="122"/>
      <c r="J94" s="122"/>
      <c r="K94" s="122"/>
      <c r="L94" s="123"/>
    </row>
    <row r="95" spans="1:14" s="11" customFormat="1" ht="21.75" customHeight="1" thickTop="1" thickBot="1" x14ac:dyDescent="0.25">
      <c r="A95" s="10"/>
      <c r="B95" s="92" t="s">
        <v>129</v>
      </c>
      <c r="C95" s="93"/>
      <c r="D95" s="93"/>
      <c r="E95" s="93"/>
      <c r="F95" s="93"/>
      <c r="G95" s="93"/>
      <c r="H95" s="93"/>
      <c r="I95" s="93"/>
      <c r="J95" s="93"/>
      <c r="K95" s="93"/>
      <c r="L95" s="116"/>
      <c r="M95" s="65" t="s">
        <v>134</v>
      </c>
      <c r="N95" s="65" t="s">
        <v>135</v>
      </c>
    </row>
    <row r="96" spans="1:14" s="11" customFormat="1" ht="21.75" customHeight="1" thickTop="1" thickBot="1" x14ac:dyDescent="0.25">
      <c r="A96" s="10"/>
      <c r="B96" s="65" t="s">
        <v>29</v>
      </c>
      <c r="C96" s="136" t="s">
        <v>130</v>
      </c>
      <c r="D96" s="137"/>
      <c r="E96" s="137"/>
      <c r="F96" s="137"/>
      <c r="G96" s="137"/>
      <c r="H96" s="137"/>
      <c r="I96" s="137"/>
      <c r="J96" s="137"/>
      <c r="K96" s="138"/>
      <c r="L96" s="70">
        <v>0</v>
      </c>
      <c r="M96" s="70"/>
      <c r="N96" s="70"/>
    </row>
    <row r="97" spans="1:14" s="11" customFormat="1" ht="21.75" customHeight="1" thickTop="1" thickBot="1" x14ac:dyDescent="0.25">
      <c r="A97" s="10"/>
      <c r="B97" s="65"/>
      <c r="C97" s="148" t="s">
        <v>60</v>
      </c>
      <c r="D97" s="149"/>
      <c r="E97" s="149"/>
      <c r="F97" s="149"/>
      <c r="G97" s="149"/>
      <c r="H97" s="149"/>
      <c r="I97" s="149"/>
      <c r="J97" s="149"/>
      <c r="K97" s="150"/>
      <c r="L97" s="70">
        <f>L96</f>
        <v>0</v>
      </c>
      <c r="M97" s="70"/>
      <c r="N97" s="70"/>
    </row>
    <row r="98" spans="1:14" s="11" customFormat="1" ht="25.9" customHeight="1" thickTop="1" thickBot="1" x14ac:dyDescent="0.25">
      <c r="A98" s="10"/>
      <c r="B98" s="121"/>
      <c r="C98" s="122"/>
      <c r="D98" s="122"/>
      <c r="E98" s="122"/>
      <c r="F98" s="122"/>
      <c r="G98" s="122"/>
      <c r="H98" s="122"/>
      <c r="I98" s="122"/>
      <c r="J98" s="122"/>
      <c r="K98" s="122"/>
      <c r="L98" s="123"/>
    </row>
    <row r="99" spans="1:14" s="11" customFormat="1" ht="21.75" customHeight="1" thickTop="1" thickBot="1" x14ac:dyDescent="0.25">
      <c r="A99" s="10"/>
      <c r="B99" s="106" t="s">
        <v>131</v>
      </c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65" t="s">
        <v>134</v>
      </c>
      <c r="N99" s="65" t="s">
        <v>135</v>
      </c>
    </row>
    <row r="100" spans="1:14" s="11" customFormat="1" ht="21.75" customHeight="1" thickTop="1" thickBot="1" x14ac:dyDescent="0.25">
      <c r="A100" s="10"/>
      <c r="B100" s="65" t="s">
        <v>73</v>
      </c>
      <c r="C100" s="136" t="s">
        <v>132</v>
      </c>
      <c r="D100" s="137"/>
      <c r="E100" s="137"/>
      <c r="F100" s="137"/>
      <c r="G100" s="137"/>
      <c r="H100" s="137"/>
      <c r="I100" s="137"/>
      <c r="J100" s="137"/>
      <c r="K100" s="138"/>
      <c r="L100" s="70">
        <f>L93</f>
        <v>0</v>
      </c>
      <c r="M100" s="70"/>
      <c r="N100" s="70"/>
    </row>
    <row r="101" spans="1:14" s="11" customFormat="1" ht="21.75" customHeight="1" thickTop="1" thickBot="1" x14ac:dyDescent="0.25">
      <c r="A101" s="10"/>
      <c r="B101" s="65" t="s">
        <v>74</v>
      </c>
      <c r="C101" s="136" t="s">
        <v>133</v>
      </c>
      <c r="D101" s="137"/>
      <c r="E101" s="137"/>
      <c r="F101" s="137"/>
      <c r="G101" s="137"/>
      <c r="H101" s="137"/>
      <c r="I101" s="137"/>
      <c r="J101" s="137"/>
      <c r="K101" s="138"/>
      <c r="L101" s="70">
        <f>L97</f>
        <v>0</v>
      </c>
      <c r="M101" s="70"/>
      <c r="N101" s="70"/>
    </row>
    <row r="102" spans="1:14" s="11" customFormat="1" ht="21.75" customHeight="1" thickTop="1" thickBot="1" x14ac:dyDescent="0.25">
      <c r="A102" s="10"/>
      <c r="B102" s="65"/>
      <c r="C102" s="106" t="s">
        <v>60</v>
      </c>
      <c r="D102" s="106"/>
      <c r="E102" s="106"/>
      <c r="F102" s="106"/>
      <c r="G102" s="106"/>
      <c r="H102" s="106"/>
      <c r="I102" s="106"/>
      <c r="J102" s="106"/>
      <c r="K102" s="106"/>
      <c r="L102" s="32">
        <f>SUM(L100:L101)</f>
        <v>0</v>
      </c>
      <c r="M102" s="32"/>
      <c r="N102" s="32"/>
    </row>
    <row r="103" spans="1:14" s="11" customFormat="1" ht="21.75" customHeight="1" thickTop="1" thickBot="1" x14ac:dyDescent="0.25">
      <c r="A103" s="10"/>
      <c r="B103" s="121"/>
      <c r="C103" s="122"/>
      <c r="D103" s="122"/>
      <c r="E103" s="122"/>
      <c r="F103" s="122"/>
      <c r="G103" s="122"/>
      <c r="H103" s="122"/>
      <c r="I103" s="122"/>
      <c r="J103" s="122"/>
      <c r="K103" s="122"/>
      <c r="L103" s="123"/>
    </row>
    <row r="104" spans="1:14" ht="21.75" customHeight="1" thickTop="1" thickBot="1" x14ac:dyDescent="0.25">
      <c r="A104" s="1"/>
      <c r="B104" s="92" t="s">
        <v>111</v>
      </c>
      <c r="C104" s="93"/>
      <c r="D104" s="93"/>
      <c r="E104" s="93"/>
      <c r="F104" s="93"/>
      <c r="G104" s="93"/>
      <c r="H104" s="93"/>
      <c r="I104" s="93"/>
      <c r="J104" s="93"/>
      <c r="K104" s="116"/>
      <c r="L104" s="65" t="s">
        <v>75</v>
      </c>
      <c r="M104" s="65" t="s">
        <v>134</v>
      </c>
      <c r="N104" s="65" t="s">
        <v>135</v>
      </c>
    </row>
    <row r="105" spans="1:14" ht="21.75" customHeight="1" thickTop="1" thickBot="1" x14ac:dyDescent="0.25">
      <c r="A105" s="1"/>
      <c r="B105" s="65" t="s">
        <v>29</v>
      </c>
      <c r="C105" s="133" t="s">
        <v>76</v>
      </c>
      <c r="D105" s="133"/>
      <c r="E105" s="133"/>
      <c r="F105" s="133"/>
      <c r="G105" s="133"/>
      <c r="H105" s="133"/>
      <c r="I105" s="133"/>
      <c r="J105" s="133"/>
      <c r="K105" s="133"/>
      <c r="L105" s="89">
        <v>0</v>
      </c>
      <c r="M105" s="70"/>
      <c r="N105" s="70"/>
    </row>
    <row r="106" spans="1:14" ht="21.75" customHeight="1" thickTop="1" thickBot="1" x14ac:dyDescent="0.25">
      <c r="A106" s="1"/>
      <c r="B106" s="65" t="s">
        <v>31</v>
      </c>
      <c r="C106" s="133" t="s">
        <v>104</v>
      </c>
      <c r="D106" s="133"/>
      <c r="E106" s="133"/>
      <c r="F106" s="134" t="s">
        <v>77</v>
      </c>
      <c r="G106" s="134"/>
      <c r="H106" s="134"/>
      <c r="I106" s="134"/>
      <c r="J106" s="134"/>
      <c r="K106" s="134"/>
      <c r="L106" s="89">
        <v>0</v>
      </c>
      <c r="M106" s="70"/>
      <c r="N106" s="70"/>
    </row>
    <row r="107" spans="1:14" ht="21.75" customHeight="1" thickTop="1" thickBot="1" x14ac:dyDescent="0.25">
      <c r="A107" s="1"/>
      <c r="B107" s="65" t="s">
        <v>34</v>
      </c>
      <c r="C107" s="133" t="s">
        <v>105</v>
      </c>
      <c r="D107" s="133"/>
      <c r="E107" s="133"/>
      <c r="F107" s="134" t="s">
        <v>77</v>
      </c>
      <c r="G107" s="134"/>
      <c r="H107" s="134"/>
      <c r="I107" s="134"/>
      <c r="J107" s="134"/>
      <c r="K107" s="134"/>
      <c r="L107" s="89">
        <v>0</v>
      </c>
      <c r="M107" s="70"/>
      <c r="N107" s="70"/>
    </row>
    <row r="108" spans="1:14" ht="21.75" customHeight="1" thickTop="1" thickBot="1" x14ac:dyDescent="0.25">
      <c r="A108" s="1"/>
      <c r="B108" s="106" t="s">
        <v>39</v>
      </c>
      <c r="C108" s="135" t="s">
        <v>159</v>
      </c>
      <c r="D108" s="135"/>
      <c r="E108" s="139"/>
      <c r="F108" s="140"/>
      <c r="G108" s="140"/>
      <c r="H108" s="140"/>
      <c r="I108" s="140"/>
      <c r="J108" s="140"/>
      <c r="K108" s="141"/>
      <c r="L108" s="145">
        <v>0</v>
      </c>
      <c r="M108" s="70"/>
      <c r="N108" s="70"/>
    </row>
    <row r="109" spans="1:14" ht="21.75" customHeight="1" thickTop="1" thickBot="1" x14ac:dyDescent="0.25">
      <c r="A109" s="1"/>
      <c r="B109" s="106"/>
      <c r="C109" s="135"/>
      <c r="D109" s="135"/>
      <c r="E109" s="142"/>
      <c r="F109" s="143"/>
      <c r="G109" s="143"/>
      <c r="H109" s="143"/>
      <c r="I109" s="143"/>
      <c r="J109" s="143"/>
      <c r="K109" s="144"/>
      <c r="L109" s="146"/>
      <c r="M109" s="70"/>
      <c r="N109" s="70"/>
    </row>
    <row r="110" spans="1:14" s="11" customFormat="1" ht="21.75" customHeight="1" thickTop="1" thickBot="1" x14ac:dyDescent="0.25">
      <c r="A110" s="10"/>
      <c r="B110" s="92" t="s">
        <v>78</v>
      </c>
      <c r="C110" s="93"/>
      <c r="D110" s="93"/>
      <c r="E110" s="93"/>
      <c r="F110" s="93"/>
      <c r="G110" s="93"/>
      <c r="H110" s="93"/>
      <c r="I110" s="93"/>
      <c r="J110" s="93"/>
      <c r="K110" s="116"/>
      <c r="L110" s="32">
        <f>SUM(L105:L109)</f>
        <v>0</v>
      </c>
      <c r="M110" s="32"/>
      <c r="N110" s="32"/>
    </row>
    <row r="111" spans="1:14" s="11" customFormat="1" ht="21.75" customHeight="1" thickTop="1" thickBot="1" x14ac:dyDescent="0.25">
      <c r="A111" s="10"/>
      <c r="B111" s="121" t="s">
        <v>100</v>
      </c>
      <c r="C111" s="122"/>
      <c r="D111" s="122"/>
      <c r="E111" s="122"/>
      <c r="F111" s="122"/>
      <c r="G111" s="122"/>
      <c r="H111" s="122"/>
      <c r="I111" s="122"/>
      <c r="J111" s="122"/>
      <c r="K111" s="122"/>
      <c r="L111" s="123"/>
    </row>
    <row r="112" spans="1:14" s="11" customFormat="1" ht="21.75" customHeight="1" thickTop="1" thickBot="1" x14ac:dyDescent="0.25">
      <c r="A112" s="10"/>
      <c r="B112" s="92" t="s">
        <v>110</v>
      </c>
      <c r="C112" s="93"/>
      <c r="D112" s="93"/>
      <c r="E112" s="93"/>
      <c r="F112" s="93"/>
      <c r="G112" s="93"/>
      <c r="H112" s="93"/>
      <c r="I112" s="93"/>
      <c r="J112" s="93"/>
      <c r="K112" s="116"/>
      <c r="L112" s="65" t="s">
        <v>28</v>
      </c>
      <c r="M112" s="65" t="s">
        <v>134</v>
      </c>
      <c r="N112" s="65" t="s">
        <v>135</v>
      </c>
    </row>
    <row r="113" spans="1:14" s="11" customFormat="1" ht="21.75" customHeight="1" thickTop="1" thickBot="1" x14ac:dyDescent="0.25">
      <c r="A113" s="10"/>
      <c r="B113" s="65" t="s">
        <v>29</v>
      </c>
      <c r="C113" s="15" t="s">
        <v>13</v>
      </c>
      <c r="D113" s="15"/>
      <c r="E113" s="15"/>
      <c r="F113" s="15"/>
      <c r="G113" s="15"/>
      <c r="H113" s="15"/>
      <c r="I113" s="15"/>
      <c r="J113" s="15"/>
      <c r="K113" s="39">
        <v>0</v>
      </c>
      <c r="L113" s="70">
        <f>L134*K113</f>
        <v>0</v>
      </c>
      <c r="M113" s="70"/>
      <c r="N113" s="70"/>
    </row>
    <row r="114" spans="1:14" s="11" customFormat="1" ht="21.75" customHeight="1" thickTop="1" thickBot="1" x14ac:dyDescent="0.25">
      <c r="A114" s="10"/>
      <c r="B114" s="65" t="s">
        <v>31</v>
      </c>
      <c r="C114" s="15" t="s">
        <v>14</v>
      </c>
      <c r="D114" s="15"/>
      <c r="E114" s="15"/>
      <c r="F114" s="15"/>
      <c r="G114" s="15"/>
      <c r="H114" s="15"/>
      <c r="I114" s="15"/>
      <c r="J114" s="15"/>
      <c r="K114" s="39">
        <v>0</v>
      </c>
      <c r="L114" s="70">
        <f>(L134+L113)*K114</f>
        <v>0</v>
      </c>
      <c r="M114" s="70"/>
      <c r="N114" s="70"/>
    </row>
    <row r="115" spans="1:14" s="11" customFormat="1" ht="21.75" customHeight="1" thickTop="1" thickBot="1" x14ac:dyDescent="0.25">
      <c r="A115" s="10"/>
      <c r="B115" s="106" t="s">
        <v>34</v>
      </c>
      <c r="C115" s="15" t="s">
        <v>15</v>
      </c>
      <c r="D115" s="15"/>
      <c r="E115" s="15"/>
      <c r="F115" s="15"/>
      <c r="G115" s="15"/>
      <c r="H115" s="15"/>
      <c r="I115" s="15"/>
      <c r="J115" s="38" t="s">
        <v>16</v>
      </c>
      <c r="L115" s="32">
        <f>SUM(L113:L114)</f>
        <v>0</v>
      </c>
      <c r="M115" s="32"/>
      <c r="N115" s="32"/>
    </row>
    <row r="116" spans="1:14" s="11" customFormat="1" ht="21.75" customHeight="1" thickTop="1" thickBot="1" x14ac:dyDescent="0.25">
      <c r="A116" s="10"/>
      <c r="B116" s="106"/>
      <c r="C116" s="15"/>
      <c r="D116" s="33" t="s">
        <v>17</v>
      </c>
      <c r="E116" s="33"/>
      <c r="F116" s="33"/>
      <c r="G116" s="124" t="s">
        <v>18</v>
      </c>
      <c r="H116" s="125"/>
      <c r="I116" s="126"/>
      <c r="J116" s="40">
        <v>0</v>
      </c>
      <c r="K116" s="127">
        <f>J120</f>
        <v>0</v>
      </c>
      <c r="L116" s="45">
        <f>($L$134+$L$113+$L$114)/(1-$K$116)*J116</f>
        <v>0</v>
      </c>
      <c r="M116" s="45"/>
      <c r="N116" s="45"/>
    </row>
    <row r="117" spans="1:14" s="11" customFormat="1" ht="21.75" customHeight="1" thickTop="1" thickBot="1" x14ac:dyDescent="0.25">
      <c r="A117" s="10"/>
      <c r="B117" s="106"/>
      <c r="C117" s="15"/>
      <c r="D117" s="33"/>
      <c r="E117" s="33"/>
      <c r="F117" s="33"/>
      <c r="G117" s="124" t="s">
        <v>19</v>
      </c>
      <c r="H117" s="125"/>
      <c r="I117" s="126"/>
      <c r="J117" s="40">
        <v>0</v>
      </c>
      <c r="K117" s="128"/>
      <c r="L117" s="45">
        <f t="shared" ref="L117:L119" si="3">($L$134+$L$113+$L$114)/(1-$K$116)*J117</f>
        <v>0</v>
      </c>
      <c r="M117" s="45"/>
      <c r="N117" s="45"/>
    </row>
    <row r="118" spans="1:14" s="11" customFormat="1" ht="21.75" customHeight="1" thickTop="1" thickBot="1" x14ac:dyDescent="0.25">
      <c r="A118" s="10"/>
      <c r="B118" s="106"/>
      <c r="C118" s="15"/>
      <c r="D118" s="15"/>
      <c r="E118" s="15"/>
      <c r="F118" s="15"/>
      <c r="G118" s="130" t="s">
        <v>115</v>
      </c>
      <c r="H118" s="131"/>
      <c r="I118" s="132"/>
      <c r="J118" s="40">
        <v>0</v>
      </c>
      <c r="K118" s="128"/>
      <c r="L118" s="45">
        <f t="shared" si="3"/>
        <v>0</v>
      </c>
      <c r="M118" s="45"/>
      <c r="N118" s="45"/>
    </row>
    <row r="119" spans="1:14" s="11" customFormat="1" ht="21.75" customHeight="1" thickTop="1" thickBot="1" x14ac:dyDescent="0.25">
      <c r="A119" s="10"/>
      <c r="B119" s="106"/>
      <c r="C119" s="33"/>
      <c r="D119" s="33" t="s">
        <v>20</v>
      </c>
      <c r="E119" s="33"/>
      <c r="F119" s="15"/>
      <c r="G119" s="124" t="s">
        <v>21</v>
      </c>
      <c r="H119" s="125"/>
      <c r="I119" s="126"/>
      <c r="J119" s="40">
        <v>0</v>
      </c>
      <c r="K119" s="129"/>
      <c r="L119" s="45">
        <f t="shared" si="3"/>
        <v>0</v>
      </c>
      <c r="M119" s="45"/>
      <c r="N119" s="45"/>
    </row>
    <row r="120" spans="1:14" s="11" customFormat="1" ht="21.75" customHeight="1" thickTop="1" thickBot="1" x14ac:dyDescent="0.25">
      <c r="A120" s="10"/>
      <c r="B120" s="71" t="s">
        <v>84</v>
      </c>
      <c r="C120" s="31"/>
      <c r="D120" s="31"/>
      <c r="E120" s="31"/>
      <c r="F120" s="31"/>
      <c r="G120" s="31"/>
      <c r="H120" s="31"/>
      <c r="I120" s="31"/>
      <c r="J120" s="44">
        <f>SUM(J116:J119)</f>
        <v>0</v>
      </c>
      <c r="K120" s="44">
        <f>K113+K114+K116</f>
        <v>0</v>
      </c>
      <c r="L120" s="32">
        <f>SUM(L115:L119)</f>
        <v>0</v>
      </c>
      <c r="M120" s="32"/>
      <c r="N120" s="32"/>
    </row>
    <row r="121" spans="1:14" s="11" customFormat="1" ht="37.15" customHeight="1" thickTop="1" thickBot="1" x14ac:dyDescent="0.25">
      <c r="A121" s="10"/>
      <c r="B121" s="107" t="s">
        <v>101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9"/>
    </row>
    <row r="122" spans="1:14" s="11" customFormat="1" ht="21.6" hidden="1" customHeight="1" thickBot="1" x14ac:dyDescent="0.25">
      <c r="A122" s="10"/>
      <c r="B122" s="110"/>
      <c r="C122" s="111"/>
      <c r="D122" s="111"/>
      <c r="E122" s="111"/>
      <c r="F122" s="111"/>
      <c r="G122" s="111"/>
      <c r="H122" s="111"/>
      <c r="I122" s="111"/>
      <c r="J122" s="111"/>
      <c r="K122" s="111"/>
      <c r="L122" s="112"/>
    </row>
    <row r="123" spans="1:14" s="11" customFormat="1" ht="21.6" hidden="1" customHeight="1" thickBot="1" x14ac:dyDescent="0.25">
      <c r="A123" s="10"/>
      <c r="B123" s="110"/>
      <c r="C123" s="111"/>
      <c r="D123" s="111"/>
      <c r="E123" s="111"/>
      <c r="F123" s="111"/>
      <c r="G123" s="111"/>
      <c r="H123" s="111"/>
      <c r="I123" s="111"/>
      <c r="J123" s="111"/>
      <c r="K123" s="111"/>
      <c r="L123" s="112"/>
    </row>
    <row r="124" spans="1:14" s="11" customFormat="1" ht="21.6" hidden="1" customHeight="1" thickBot="1" x14ac:dyDescent="0.25">
      <c r="A124" s="10"/>
      <c r="B124" s="110"/>
      <c r="C124" s="111"/>
      <c r="D124" s="111"/>
      <c r="E124" s="111"/>
      <c r="F124" s="111"/>
      <c r="G124" s="111"/>
      <c r="H124" s="111"/>
      <c r="I124" s="111"/>
      <c r="J124" s="111"/>
      <c r="K124" s="111"/>
      <c r="L124" s="112"/>
    </row>
    <row r="125" spans="1:14" s="11" customFormat="1" ht="21.6" hidden="1" customHeight="1" thickBot="1" x14ac:dyDescent="0.25">
      <c r="A125" s="10"/>
      <c r="B125" s="110"/>
      <c r="C125" s="111"/>
      <c r="D125" s="111"/>
      <c r="E125" s="111"/>
      <c r="F125" s="111"/>
      <c r="G125" s="111"/>
      <c r="H125" s="111"/>
      <c r="I125" s="111"/>
      <c r="J125" s="111"/>
      <c r="K125" s="111"/>
      <c r="L125" s="112"/>
    </row>
    <row r="126" spans="1:14" ht="21.6" hidden="1" customHeight="1" thickBot="1" x14ac:dyDescent="0.25">
      <c r="A126" s="1"/>
      <c r="B126" s="113"/>
      <c r="C126" s="114"/>
      <c r="D126" s="114"/>
      <c r="E126" s="114"/>
      <c r="F126" s="114"/>
      <c r="G126" s="114"/>
      <c r="H126" s="114"/>
      <c r="I126" s="114"/>
      <c r="J126" s="114"/>
      <c r="K126" s="114"/>
      <c r="L126" s="115"/>
    </row>
    <row r="127" spans="1:14" ht="21.75" customHeight="1" thickTop="1" thickBot="1" x14ac:dyDescent="0.25">
      <c r="A127" s="1"/>
      <c r="B127" s="92" t="s">
        <v>79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116"/>
      <c r="M127" s="32"/>
      <c r="N127" s="32"/>
    </row>
    <row r="128" spans="1:14" ht="21.75" customHeight="1" thickTop="1" thickBot="1" x14ac:dyDescent="0.25">
      <c r="A128" s="1"/>
      <c r="B128" s="117" t="s">
        <v>80</v>
      </c>
      <c r="C128" s="118"/>
      <c r="D128" s="118"/>
      <c r="E128" s="118"/>
      <c r="F128" s="118"/>
      <c r="G128" s="118"/>
      <c r="H128" s="118"/>
      <c r="I128" s="118"/>
      <c r="J128" s="118"/>
      <c r="K128" s="119"/>
      <c r="L128" s="65" t="s">
        <v>75</v>
      </c>
      <c r="M128" s="65" t="s">
        <v>134</v>
      </c>
      <c r="N128" s="65" t="s">
        <v>135</v>
      </c>
    </row>
    <row r="129" spans="1:14" ht="21.75" customHeight="1" thickTop="1" thickBot="1" x14ac:dyDescent="0.25">
      <c r="A129" s="1"/>
      <c r="B129" s="65" t="s">
        <v>29</v>
      </c>
      <c r="C129" s="100" t="s">
        <v>27</v>
      </c>
      <c r="D129" s="101"/>
      <c r="E129" s="101"/>
      <c r="F129" s="101"/>
      <c r="G129" s="101"/>
      <c r="H129" s="101"/>
      <c r="I129" s="101"/>
      <c r="J129" s="101"/>
      <c r="K129" s="102"/>
      <c r="L129" s="70">
        <f>L32</f>
        <v>0</v>
      </c>
      <c r="M129" s="70"/>
      <c r="N129" s="70"/>
    </row>
    <row r="130" spans="1:14" ht="21.75" customHeight="1" thickTop="1" thickBot="1" x14ac:dyDescent="0.25">
      <c r="A130" s="1"/>
      <c r="B130" s="65" t="s">
        <v>31</v>
      </c>
      <c r="C130" s="120" t="s">
        <v>140</v>
      </c>
      <c r="D130" s="120"/>
      <c r="E130" s="120"/>
      <c r="F130" s="120"/>
      <c r="G130" s="120"/>
      <c r="H130" s="120"/>
      <c r="I130" s="120"/>
      <c r="J130" s="120"/>
      <c r="K130" s="120"/>
      <c r="L130" s="70">
        <f>L72</f>
        <v>0</v>
      </c>
      <c r="M130" s="70"/>
      <c r="N130" s="70"/>
    </row>
    <row r="131" spans="1:14" ht="21.75" customHeight="1" thickTop="1" thickBot="1" x14ac:dyDescent="0.25">
      <c r="A131" s="1"/>
      <c r="B131" s="65" t="s">
        <v>34</v>
      </c>
      <c r="C131" s="100" t="s">
        <v>81</v>
      </c>
      <c r="D131" s="101"/>
      <c r="E131" s="101"/>
      <c r="F131" s="101"/>
      <c r="G131" s="101"/>
      <c r="H131" s="101"/>
      <c r="I131" s="101"/>
      <c r="J131" s="101"/>
      <c r="K131" s="102"/>
      <c r="L131" s="70">
        <f>L81</f>
        <v>0</v>
      </c>
      <c r="M131" s="70"/>
      <c r="N131" s="70"/>
    </row>
    <row r="132" spans="1:14" ht="21.75" customHeight="1" thickTop="1" thickBot="1" x14ac:dyDescent="0.25">
      <c r="A132" s="1"/>
      <c r="B132" s="65" t="s">
        <v>39</v>
      </c>
      <c r="C132" s="100" t="s">
        <v>82</v>
      </c>
      <c r="D132" s="101"/>
      <c r="E132" s="101"/>
      <c r="F132" s="101"/>
      <c r="G132" s="101"/>
      <c r="H132" s="101"/>
      <c r="I132" s="101"/>
      <c r="J132" s="101"/>
      <c r="K132" s="102"/>
      <c r="L132" s="70">
        <f>L102</f>
        <v>0</v>
      </c>
      <c r="M132" s="70"/>
      <c r="N132" s="70"/>
    </row>
    <row r="133" spans="1:14" ht="21.75" customHeight="1" thickTop="1" thickBot="1" x14ac:dyDescent="0.25">
      <c r="A133" s="1"/>
      <c r="B133" s="65" t="s">
        <v>41</v>
      </c>
      <c r="C133" s="100" t="s">
        <v>114</v>
      </c>
      <c r="D133" s="101"/>
      <c r="E133" s="101"/>
      <c r="F133" s="101"/>
      <c r="G133" s="101"/>
      <c r="H133" s="101"/>
      <c r="I133" s="101"/>
      <c r="J133" s="101"/>
      <c r="K133" s="102"/>
      <c r="L133" s="70">
        <f>L110</f>
        <v>0</v>
      </c>
      <c r="M133" s="70"/>
      <c r="N133" s="70"/>
    </row>
    <row r="134" spans="1:14" ht="21.75" customHeight="1" thickTop="1" thickBot="1" x14ac:dyDescent="0.25">
      <c r="A134" s="1"/>
      <c r="B134" s="92" t="s">
        <v>83</v>
      </c>
      <c r="C134" s="92"/>
      <c r="D134" s="92"/>
      <c r="E134" s="92"/>
      <c r="F134" s="92"/>
      <c r="G134" s="92"/>
      <c r="H134" s="92"/>
      <c r="I134" s="92"/>
      <c r="J134" s="92"/>
      <c r="K134" s="92"/>
      <c r="L134" s="32">
        <f>SUM(L129:L133)</f>
        <v>0</v>
      </c>
      <c r="M134" s="32"/>
      <c r="N134" s="32"/>
    </row>
    <row r="135" spans="1:14" s="11" customFormat="1" ht="21.75" customHeight="1" thickTop="1" thickBot="1" x14ac:dyDescent="0.25">
      <c r="A135" s="10"/>
      <c r="B135" s="65" t="s">
        <v>43</v>
      </c>
      <c r="C135" s="100" t="s">
        <v>113</v>
      </c>
      <c r="D135" s="101"/>
      <c r="E135" s="101"/>
      <c r="F135" s="101"/>
      <c r="G135" s="101"/>
      <c r="H135" s="101"/>
      <c r="I135" s="101"/>
      <c r="J135" s="101"/>
      <c r="K135" s="102"/>
      <c r="L135" s="70">
        <f>L120</f>
        <v>0</v>
      </c>
      <c r="M135" s="70"/>
      <c r="N135" s="70"/>
    </row>
    <row r="136" spans="1:14" ht="34.15" customHeight="1" thickTop="1" thickBot="1" x14ac:dyDescent="0.25">
      <c r="A136" s="1"/>
      <c r="B136" s="103" t="s">
        <v>85</v>
      </c>
      <c r="C136" s="104"/>
      <c r="D136" s="104"/>
      <c r="E136" s="104"/>
      <c r="F136" s="104"/>
      <c r="G136" s="104"/>
      <c r="H136" s="104"/>
      <c r="I136" s="104"/>
      <c r="J136" s="104"/>
      <c r="K136" s="105"/>
      <c r="L136" s="41">
        <f>L134+L135</f>
        <v>0</v>
      </c>
      <c r="M136" s="41"/>
      <c r="N136" s="41"/>
    </row>
    <row r="137" spans="1:14" ht="21.75" customHeight="1" thickTop="1" thickBot="1" x14ac:dyDescent="0.25">
      <c r="A137" s="1"/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5"/>
    </row>
    <row r="138" spans="1:14" ht="21.75" customHeight="1" thickTop="1" thickBot="1" x14ac:dyDescent="0.25">
      <c r="A138" s="1"/>
      <c r="B138" s="106" t="s">
        <v>86</v>
      </c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58"/>
    </row>
    <row r="139" spans="1:14" ht="45" customHeight="1" thickTop="1" thickBot="1" x14ac:dyDescent="0.25">
      <c r="A139" s="1"/>
      <c r="B139" s="94" t="s">
        <v>87</v>
      </c>
      <c r="C139" s="94"/>
      <c r="D139" s="94"/>
      <c r="E139" s="95" t="s">
        <v>88</v>
      </c>
      <c r="F139" s="95"/>
      <c r="G139" s="95" t="s">
        <v>89</v>
      </c>
      <c r="H139" s="95"/>
      <c r="I139" s="95" t="s">
        <v>90</v>
      </c>
      <c r="J139" s="95"/>
      <c r="K139" s="62" t="s">
        <v>91</v>
      </c>
      <c r="L139" s="34" t="s">
        <v>92</v>
      </c>
      <c r="M139" s="34" t="s">
        <v>136</v>
      </c>
      <c r="N139" s="34" t="s">
        <v>136</v>
      </c>
    </row>
    <row r="140" spans="1:14" ht="21.75" customHeight="1" thickTop="1" thickBot="1" x14ac:dyDescent="0.25">
      <c r="A140" s="1"/>
      <c r="B140" s="96" t="s">
        <v>153</v>
      </c>
      <c r="C140" s="96"/>
      <c r="D140" s="96"/>
      <c r="E140" s="97">
        <f>L136</f>
        <v>0</v>
      </c>
      <c r="F140" s="97"/>
      <c r="G140" s="98">
        <v>1</v>
      </c>
      <c r="H140" s="99"/>
      <c r="I140" s="97">
        <f>E140*G140</f>
        <v>0</v>
      </c>
      <c r="J140" s="97"/>
      <c r="K140" s="63">
        <v>1</v>
      </c>
      <c r="L140" s="35">
        <f>I140*K140</f>
        <v>0</v>
      </c>
      <c r="M140" s="35"/>
      <c r="N140" s="35"/>
    </row>
    <row r="141" spans="1:14" ht="36.75" customHeight="1" thickTop="1" thickBot="1" x14ac:dyDescent="0.25">
      <c r="A141" s="1"/>
      <c r="B141" s="91" t="s">
        <v>93</v>
      </c>
      <c r="C141" s="91"/>
      <c r="D141" s="91"/>
      <c r="E141" s="91"/>
      <c r="F141" s="91"/>
      <c r="G141" s="91"/>
      <c r="H141" s="91"/>
      <c r="I141" s="91"/>
      <c r="J141" s="91"/>
      <c r="K141" s="91"/>
      <c r="L141" s="42"/>
      <c r="M141" s="42"/>
      <c r="N141" s="42"/>
    </row>
    <row r="142" spans="1:14" ht="36.75" customHeight="1" thickTop="1" thickBot="1" x14ac:dyDescent="0.25">
      <c r="A142" s="1"/>
      <c r="B142" s="92" t="s">
        <v>102</v>
      </c>
      <c r="C142" s="93"/>
      <c r="D142" s="93"/>
      <c r="E142" s="93"/>
      <c r="F142" s="93"/>
      <c r="G142" s="93"/>
      <c r="H142" s="93"/>
      <c r="I142" s="93"/>
      <c r="J142" s="93"/>
      <c r="K142" s="93"/>
      <c r="L142" s="46"/>
      <c r="M142" s="46"/>
      <c r="N142" s="46"/>
    </row>
    <row r="143" spans="1:14" ht="16.5" thickTop="1" x14ac:dyDescent="0.2">
      <c r="L143" s="47" t="s">
        <v>112</v>
      </c>
      <c r="M143" s="47" t="s">
        <v>112</v>
      </c>
      <c r="N143" s="47" t="s">
        <v>112</v>
      </c>
    </row>
    <row r="144" spans="1:14" x14ac:dyDescent="0.2">
      <c r="L144" s="12" t="e">
        <f>L136/L129</f>
        <v>#DIV/0!</v>
      </c>
    </row>
    <row r="148" spans="9:9" x14ac:dyDescent="0.2">
      <c r="I148" s="60"/>
    </row>
    <row r="1048528" ht="12.75" customHeight="1" x14ac:dyDescent="0.2"/>
    <row r="1048529" ht="12.75" customHeight="1" x14ac:dyDescent="0.2"/>
    <row r="1048530" ht="12.75" customHeight="1" x14ac:dyDescent="0.2"/>
    <row r="1048531" ht="12.75" customHeight="1" x14ac:dyDescent="0.2"/>
    <row r="1048532" ht="12.75" customHeight="1" x14ac:dyDescent="0.2"/>
    <row r="1048533" ht="12.75" customHeight="1" x14ac:dyDescent="0.2"/>
    <row r="1048534" ht="12.75" customHeight="1" x14ac:dyDescent="0.2"/>
    <row r="1048535" ht="12.75" customHeight="1" x14ac:dyDescent="0.2"/>
    <row r="1048536" ht="12.75" customHeight="1" x14ac:dyDescent="0.2"/>
    <row r="1048537" ht="12.75" customHeight="1" x14ac:dyDescent="0.2"/>
    <row r="1048538" ht="12.75" customHeight="1" x14ac:dyDescent="0.2"/>
    <row r="1048539" ht="12.75" customHeight="1" x14ac:dyDescent="0.2"/>
    <row r="1048540" ht="12.75" customHeight="1" x14ac:dyDescent="0.2"/>
    <row r="1048541" ht="12.75" customHeight="1" x14ac:dyDescent="0.2"/>
    <row r="1048542" ht="12.75" customHeight="1" x14ac:dyDescent="0.2"/>
    <row r="1048543" ht="12.75" customHeight="1" x14ac:dyDescent="0.2"/>
    <row r="1048544" ht="12.75" customHeight="1" x14ac:dyDescent="0.2"/>
    <row r="1048545" ht="12.75" customHeight="1" x14ac:dyDescent="0.2"/>
    <row r="1048546" ht="12.75" customHeight="1" x14ac:dyDescent="0.2"/>
    <row r="1048547" ht="12.75" customHeight="1" x14ac:dyDescent="0.2"/>
    <row r="1048548" ht="12.75" customHeight="1" x14ac:dyDescent="0.2"/>
    <row r="1048549" ht="12.75" customHeight="1" x14ac:dyDescent="0.2"/>
    <row r="1048550" ht="12.75" customHeight="1" x14ac:dyDescent="0.2"/>
    <row r="1048551" ht="12.75" customHeight="1" x14ac:dyDescent="0.2"/>
    <row r="1048552" ht="12.75" customHeight="1" x14ac:dyDescent="0.2"/>
    <row r="1048553" ht="12.75" customHeight="1" x14ac:dyDescent="0.2"/>
    <row r="1048554" ht="12.75" customHeight="1" x14ac:dyDescent="0.2"/>
    <row r="1048555" ht="12.75" customHeight="1" x14ac:dyDescent="0.2"/>
    <row r="1048556" ht="12.75" customHeight="1" x14ac:dyDescent="0.2"/>
    <row r="1048557" ht="12.75" customHeight="1" x14ac:dyDescent="0.2"/>
    <row r="1048558" ht="12.75" customHeight="1" x14ac:dyDescent="0.2"/>
  </sheetData>
  <mergeCells count="132">
    <mergeCell ref="B5:D5"/>
    <mergeCell ref="E5:J5"/>
    <mergeCell ref="C7:F7"/>
    <mergeCell ref="G7:L7"/>
    <mergeCell ref="B12:L14"/>
    <mergeCell ref="B15:L15"/>
    <mergeCell ref="B1:J1"/>
    <mergeCell ref="B2:D2"/>
    <mergeCell ref="E2:J2"/>
    <mergeCell ref="B3:D3"/>
    <mergeCell ref="E3:J3"/>
    <mergeCell ref="B4:D4"/>
    <mergeCell ref="E4:G4"/>
    <mergeCell ref="I4:J4"/>
    <mergeCell ref="C28:K28"/>
    <mergeCell ref="C29:K29"/>
    <mergeCell ref="C30:K30"/>
    <mergeCell ref="B31:L31"/>
    <mergeCell ref="B32:K32"/>
    <mergeCell ref="B33:L34"/>
    <mergeCell ref="C19:K19"/>
    <mergeCell ref="B20:L22"/>
    <mergeCell ref="B23:K23"/>
    <mergeCell ref="I25:K25"/>
    <mergeCell ref="B26:B27"/>
    <mergeCell ref="C26:E27"/>
    <mergeCell ref="L26:L27"/>
    <mergeCell ref="B42:L42"/>
    <mergeCell ref="C43:J43"/>
    <mergeCell ref="C44:J44"/>
    <mergeCell ref="C45:J45"/>
    <mergeCell ref="C46:J46"/>
    <mergeCell ref="C47:J47"/>
    <mergeCell ref="B35:L35"/>
    <mergeCell ref="B36:L36"/>
    <mergeCell ref="C37:J37"/>
    <mergeCell ref="C38:J38"/>
    <mergeCell ref="C39:J39"/>
    <mergeCell ref="B40:L41"/>
    <mergeCell ref="B55:L55"/>
    <mergeCell ref="C56:K56"/>
    <mergeCell ref="C57:K57"/>
    <mergeCell ref="C58:K58"/>
    <mergeCell ref="C59:K59"/>
    <mergeCell ref="C60:K60"/>
    <mergeCell ref="C48:J48"/>
    <mergeCell ref="C49:F49"/>
    <mergeCell ref="I49:J49"/>
    <mergeCell ref="H50:J50"/>
    <mergeCell ref="B51:J51"/>
    <mergeCell ref="B52:L54"/>
    <mergeCell ref="B68:L68"/>
    <mergeCell ref="C69:J69"/>
    <mergeCell ref="C70:J70"/>
    <mergeCell ref="C71:K71"/>
    <mergeCell ref="C72:J72"/>
    <mergeCell ref="B73:L73"/>
    <mergeCell ref="C61:K61"/>
    <mergeCell ref="C62:K62"/>
    <mergeCell ref="C63:K63"/>
    <mergeCell ref="C64:K64"/>
    <mergeCell ref="C65:K65"/>
    <mergeCell ref="B66:L67"/>
    <mergeCell ref="C80:J80"/>
    <mergeCell ref="B81:J81"/>
    <mergeCell ref="B82:L84"/>
    <mergeCell ref="B85:L85"/>
    <mergeCell ref="B86:L86"/>
    <mergeCell ref="C87:J87"/>
    <mergeCell ref="B74:L74"/>
    <mergeCell ref="C75:J75"/>
    <mergeCell ref="C76:J76"/>
    <mergeCell ref="C77:J77"/>
    <mergeCell ref="C78:J78"/>
    <mergeCell ref="C79:J79"/>
    <mergeCell ref="B94:L94"/>
    <mergeCell ref="B95:L95"/>
    <mergeCell ref="C96:K96"/>
    <mergeCell ref="C97:K97"/>
    <mergeCell ref="B98:L98"/>
    <mergeCell ref="B99:L99"/>
    <mergeCell ref="C88:J88"/>
    <mergeCell ref="C89:J89"/>
    <mergeCell ref="C90:J90"/>
    <mergeCell ref="C91:J91"/>
    <mergeCell ref="C92:J92"/>
    <mergeCell ref="B93:J93"/>
    <mergeCell ref="C106:E106"/>
    <mergeCell ref="F106:K106"/>
    <mergeCell ref="C107:E107"/>
    <mergeCell ref="F107:K107"/>
    <mergeCell ref="B108:B109"/>
    <mergeCell ref="C108:D109"/>
    <mergeCell ref="C100:K100"/>
    <mergeCell ref="C101:K101"/>
    <mergeCell ref="C102:K102"/>
    <mergeCell ref="B103:L103"/>
    <mergeCell ref="B104:K104"/>
    <mergeCell ref="C105:K105"/>
    <mergeCell ref="E108:K109"/>
    <mergeCell ref="L108:L109"/>
    <mergeCell ref="B110:K110"/>
    <mergeCell ref="B111:L111"/>
    <mergeCell ref="B112:K112"/>
    <mergeCell ref="B115:B119"/>
    <mergeCell ref="G116:I116"/>
    <mergeCell ref="K116:K119"/>
    <mergeCell ref="G117:I117"/>
    <mergeCell ref="G118:I118"/>
    <mergeCell ref="G119:I119"/>
    <mergeCell ref="C132:K132"/>
    <mergeCell ref="C133:K133"/>
    <mergeCell ref="B134:K134"/>
    <mergeCell ref="C135:K135"/>
    <mergeCell ref="B136:K136"/>
    <mergeCell ref="B138:L138"/>
    <mergeCell ref="B121:L126"/>
    <mergeCell ref="B127:L127"/>
    <mergeCell ref="B128:K128"/>
    <mergeCell ref="C129:K129"/>
    <mergeCell ref="C130:K130"/>
    <mergeCell ref="C131:K131"/>
    <mergeCell ref="B141:K141"/>
    <mergeCell ref="B142:K142"/>
    <mergeCell ref="B139:D139"/>
    <mergeCell ref="E139:F139"/>
    <mergeCell ref="G139:H139"/>
    <mergeCell ref="I139:J139"/>
    <mergeCell ref="B140:D140"/>
    <mergeCell ref="E140:F140"/>
    <mergeCell ref="G140:H140"/>
    <mergeCell ref="I140:J140"/>
  </mergeCells>
  <printOptions horizontalCentered="1"/>
  <pageMargins left="0.47222222222222199" right="0.47222222222222199" top="0.39374999999999999" bottom="0.39374999999999999" header="0.51180555555555496" footer="0.51180555555555496"/>
  <pageSetup paperSize="9" scale="66" firstPageNumber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048558"/>
  <sheetViews>
    <sheetView showGridLines="0" view="pageBreakPreview" topLeftCell="A78" zoomScaleNormal="80" zoomScaleSheetLayoutView="100" workbookViewId="0">
      <selection activeCell="B141" sqref="B141:K141"/>
    </sheetView>
  </sheetViews>
  <sheetFormatPr defaultColWidth="8.7109375" defaultRowHeight="15.75" x14ac:dyDescent="0.2"/>
  <cols>
    <col min="1" max="11" width="12.42578125" style="12" customWidth="1"/>
    <col min="12" max="12" width="18.140625" style="12" bestFit="1" customWidth="1"/>
    <col min="13" max="13" width="27.28515625" style="12" customWidth="1"/>
    <col min="14" max="14" width="24" style="12" customWidth="1"/>
    <col min="15" max="255" width="12.42578125" style="12" customWidth="1"/>
    <col min="256" max="1023" width="12.42578125" style="49" customWidth="1"/>
    <col min="1024" max="16384" width="8.7109375" style="49"/>
  </cols>
  <sheetData>
    <row r="1" spans="1:14" ht="21.75" customHeight="1" thickTop="1" thickBot="1" x14ac:dyDescent="0.25">
      <c r="A1" s="1"/>
      <c r="B1" s="92" t="s">
        <v>22</v>
      </c>
      <c r="C1" s="92"/>
      <c r="D1" s="92"/>
      <c r="E1" s="92"/>
      <c r="F1" s="92"/>
      <c r="G1" s="92"/>
      <c r="H1" s="92"/>
      <c r="I1" s="92"/>
      <c r="J1" s="106"/>
      <c r="K1" s="2"/>
      <c r="L1" s="3"/>
    </row>
    <row r="2" spans="1:14" ht="21.75" customHeight="1" thickTop="1" thickBot="1" x14ac:dyDescent="0.25">
      <c r="A2" s="1"/>
      <c r="B2" s="217" t="s">
        <v>0</v>
      </c>
      <c r="C2" s="217"/>
      <c r="D2" s="217"/>
      <c r="E2" s="218"/>
      <c r="F2" s="218"/>
      <c r="G2" s="218"/>
      <c r="H2" s="218"/>
      <c r="I2" s="218"/>
      <c r="J2" s="219"/>
      <c r="K2" s="4"/>
      <c r="L2" s="5"/>
    </row>
    <row r="3" spans="1:14" ht="21.75" customHeight="1" thickTop="1" thickBot="1" x14ac:dyDescent="0.25">
      <c r="A3" s="1"/>
      <c r="B3" s="217" t="s">
        <v>1</v>
      </c>
      <c r="C3" s="217"/>
      <c r="D3" s="217"/>
      <c r="E3" s="220"/>
      <c r="F3" s="220"/>
      <c r="G3" s="220"/>
      <c r="H3" s="220"/>
      <c r="I3" s="220"/>
      <c r="J3" s="221"/>
      <c r="K3" s="4"/>
      <c r="L3" s="5"/>
    </row>
    <row r="4" spans="1:14" ht="21.75" customHeight="1" thickTop="1" thickBot="1" x14ac:dyDescent="0.25">
      <c r="A4" s="1"/>
      <c r="B4" s="217" t="s">
        <v>2</v>
      </c>
      <c r="C4" s="217"/>
      <c r="D4" s="217"/>
      <c r="E4" s="222"/>
      <c r="F4" s="223"/>
      <c r="G4" s="224"/>
      <c r="H4" s="13" t="s">
        <v>3</v>
      </c>
      <c r="I4" s="218"/>
      <c r="J4" s="219"/>
      <c r="K4" s="4"/>
      <c r="L4" s="5"/>
    </row>
    <row r="5" spans="1:14" ht="21.75" customHeight="1" thickTop="1" thickBot="1" x14ac:dyDescent="0.25">
      <c r="A5" s="1"/>
      <c r="B5" s="209" t="s">
        <v>23</v>
      </c>
      <c r="C5" s="209"/>
      <c r="D5" s="209"/>
      <c r="E5" s="210"/>
      <c r="F5" s="210"/>
      <c r="G5" s="210"/>
      <c r="H5" s="210"/>
      <c r="I5" s="210"/>
      <c r="J5" s="210"/>
      <c r="K5" s="6"/>
      <c r="L5" s="7"/>
    </row>
    <row r="6" spans="1:14" ht="21.75" customHeight="1" thickTop="1" thickBot="1" x14ac:dyDescent="0.25">
      <c r="A6" s="1"/>
      <c r="B6" s="8"/>
      <c r="C6" s="9"/>
      <c r="D6" s="9"/>
      <c r="E6" s="9"/>
      <c r="F6" s="9"/>
      <c r="G6" s="9"/>
      <c r="H6" s="9"/>
      <c r="I6" s="9"/>
      <c r="J6" s="9"/>
      <c r="K6" s="9"/>
      <c r="L6" s="5"/>
    </row>
    <row r="7" spans="1:14" ht="21.75" customHeight="1" thickTop="1" thickBot="1" x14ac:dyDescent="0.25">
      <c r="A7" s="1"/>
      <c r="B7" s="14" t="s">
        <v>24</v>
      </c>
      <c r="C7" s="211" t="s">
        <v>4</v>
      </c>
      <c r="D7" s="211"/>
      <c r="E7" s="211"/>
      <c r="F7" s="211"/>
      <c r="G7" s="212" t="s">
        <v>143</v>
      </c>
      <c r="H7" s="212"/>
      <c r="I7" s="212"/>
      <c r="J7" s="212"/>
      <c r="K7" s="212"/>
      <c r="L7" s="212"/>
    </row>
    <row r="8" spans="1:14" ht="21.75" customHeight="1" thickTop="1" thickBot="1" x14ac:dyDescent="0.25">
      <c r="A8" s="1"/>
      <c r="B8" s="14" t="s">
        <v>24</v>
      </c>
      <c r="C8" s="36" t="s">
        <v>5</v>
      </c>
      <c r="D8" s="36"/>
      <c r="E8" s="36"/>
      <c r="F8" s="36"/>
      <c r="G8" s="36"/>
      <c r="H8" s="36"/>
      <c r="I8" s="36"/>
      <c r="J8" s="36"/>
      <c r="K8" s="36"/>
      <c r="L8" s="43">
        <v>12</v>
      </c>
    </row>
    <row r="9" spans="1:14" ht="21.75" customHeight="1" thickTop="1" thickBot="1" x14ac:dyDescent="0.25">
      <c r="A9" s="1"/>
      <c r="B9" s="14" t="s">
        <v>24</v>
      </c>
      <c r="C9" s="15" t="s">
        <v>97</v>
      </c>
      <c r="D9" s="15"/>
      <c r="E9" s="15"/>
      <c r="F9" s="15"/>
      <c r="G9" s="15"/>
      <c r="H9" s="15"/>
      <c r="I9" s="15"/>
      <c r="J9" s="15"/>
      <c r="K9" s="15"/>
      <c r="L9" s="16">
        <v>2019</v>
      </c>
    </row>
    <row r="10" spans="1:14" ht="21.75" customHeight="1" thickTop="1" thickBot="1" x14ac:dyDescent="0.25">
      <c r="A10" s="1"/>
      <c r="B10" s="14" t="s">
        <v>24</v>
      </c>
      <c r="C10" s="15" t="s">
        <v>6</v>
      </c>
      <c r="D10" s="15"/>
      <c r="E10" s="15"/>
      <c r="F10" s="15"/>
      <c r="G10" s="15"/>
      <c r="H10" s="15"/>
      <c r="I10" s="15"/>
      <c r="J10" s="15"/>
      <c r="K10" s="15"/>
      <c r="L10" s="16" t="s">
        <v>144</v>
      </c>
    </row>
    <row r="11" spans="1:14" ht="21.75" customHeight="1" thickTop="1" thickBot="1" x14ac:dyDescent="0.25">
      <c r="A11" s="1"/>
      <c r="B11" s="14" t="s">
        <v>24</v>
      </c>
      <c r="C11" s="15" t="s">
        <v>7</v>
      </c>
      <c r="D11" s="15"/>
      <c r="E11" s="15"/>
      <c r="F11" s="15"/>
      <c r="G11" s="15"/>
      <c r="H11" s="15"/>
      <c r="I11" s="15"/>
      <c r="J11" s="15"/>
      <c r="K11" s="15"/>
      <c r="L11" s="17">
        <v>1</v>
      </c>
    </row>
    <row r="12" spans="1:14" ht="21.75" customHeight="1" thickTop="1" thickBot="1" x14ac:dyDescent="0.25">
      <c r="A12" s="1"/>
      <c r="B12" s="213" t="s">
        <v>96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5"/>
    </row>
    <row r="13" spans="1:14" ht="21.75" customHeight="1" thickTop="1" thickBot="1" x14ac:dyDescent="0.25">
      <c r="A13" s="1"/>
      <c r="B13" s="216"/>
      <c r="C13" s="214"/>
      <c r="D13" s="214"/>
      <c r="E13" s="214"/>
      <c r="F13" s="214"/>
      <c r="G13" s="214"/>
      <c r="H13" s="214"/>
      <c r="I13" s="214"/>
      <c r="J13" s="214"/>
      <c r="K13" s="214"/>
      <c r="L13" s="215"/>
    </row>
    <row r="14" spans="1:14" ht="21.75" customHeight="1" thickTop="1" thickBot="1" x14ac:dyDescent="0.25">
      <c r="A14" s="1"/>
      <c r="B14" s="216"/>
      <c r="C14" s="214"/>
      <c r="D14" s="214"/>
      <c r="E14" s="214"/>
      <c r="F14" s="214"/>
      <c r="G14" s="214"/>
      <c r="H14" s="214"/>
      <c r="I14" s="214"/>
      <c r="J14" s="214"/>
      <c r="K14" s="214"/>
      <c r="L14" s="215"/>
    </row>
    <row r="15" spans="1:14" ht="21.75" customHeight="1" thickTop="1" thickBot="1" x14ac:dyDescent="0.25">
      <c r="A15" s="1"/>
      <c r="B15" s="106" t="s">
        <v>25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65" t="s">
        <v>134</v>
      </c>
      <c r="N15" s="65" t="s">
        <v>135</v>
      </c>
    </row>
    <row r="16" spans="1:14" ht="21.75" customHeight="1" thickTop="1" thickBot="1" x14ac:dyDescent="0.25">
      <c r="A16" s="1"/>
      <c r="B16" s="69">
        <v>1</v>
      </c>
      <c r="C16" s="15" t="s">
        <v>8</v>
      </c>
      <c r="D16" s="15"/>
      <c r="E16" s="15"/>
      <c r="F16" s="15"/>
      <c r="G16" s="15"/>
      <c r="H16" s="15"/>
      <c r="I16" s="15"/>
      <c r="J16" s="15"/>
      <c r="K16" s="15"/>
      <c r="L16" s="18">
        <v>0</v>
      </c>
      <c r="M16" s="18"/>
      <c r="N16" s="18"/>
    </row>
    <row r="17" spans="1:14" ht="21.75" customHeight="1" thickTop="1" thickBot="1" x14ac:dyDescent="0.25">
      <c r="A17" s="1"/>
      <c r="B17" s="69">
        <v>2</v>
      </c>
      <c r="C17" s="15" t="s">
        <v>9</v>
      </c>
      <c r="D17" s="15"/>
      <c r="E17" s="15"/>
      <c r="F17" s="15"/>
      <c r="G17" s="15"/>
      <c r="H17" s="15"/>
      <c r="I17" s="15"/>
      <c r="J17" s="15"/>
      <c r="K17" s="15"/>
      <c r="L17" s="19" t="s">
        <v>142</v>
      </c>
      <c r="M17" s="19"/>
      <c r="N17" s="19"/>
    </row>
    <row r="18" spans="1:14" ht="21.75" customHeight="1" thickTop="1" thickBot="1" x14ac:dyDescent="0.25">
      <c r="A18" s="1"/>
      <c r="B18" s="69">
        <v>3</v>
      </c>
      <c r="C18" s="15" t="s">
        <v>10</v>
      </c>
      <c r="D18" s="15"/>
      <c r="E18" s="15"/>
      <c r="F18" s="15"/>
      <c r="G18" s="15"/>
      <c r="H18" s="15"/>
      <c r="I18" s="15"/>
      <c r="J18" s="15"/>
      <c r="K18" s="15"/>
      <c r="L18" s="83">
        <v>43525</v>
      </c>
      <c r="M18" s="20"/>
      <c r="N18" s="20"/>
    </row>
    <row r="19" spans="1:14" ht="21.75" customHeight="1" thickTop="1" thickBot="1" x14ac:dyDescent="0.25">
      <c r="A19" s="1"/>
      <c r="B19" s="61">
        <v>4</v>
      </c>
      <c r="C19" s="187" t="s">
        <v>26</v>
      </c>
      <c r="D19" s="188"/>
      <c r="E19" s="188"/>
      <c r="F19" s="188"/>
      <c r="G19" s="188"/>
      <c r="H19" s="188"/>
      <c r="I19" s="188"/>
      <c r="J19" s="188"/>
      <c r="K19" s="188"/>
      <c r="L19" s="86">
        <v>313130</v>
      </c>
      <c r="M19" s="21"/>
      <c r="N19" s="21"/>
    </row>
    <row r="20" spans="1:14" ht="21.75" customHeight="1" thickTop="1" x14ac:dyDescent="0.2">
      <c r="A20" s="1"/>
      <c r="B20" s="189" t="s">
        <v>103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1"/>
    </row>
    <row r="21" spans="1:14" ht="19.149999999999999" customHeight="1" thickBot="1" x14ac:dyDescent="0.25">
      <c r="A21" s="1"/>
      <c r="B21" s="192"/>
      <c r="C21" s="193"/>
      <c r="D21" s="193"/>
      <c r="E21" s="193"/>
      <c r="F21" s="193"/>
      <c r="G21" s="193"/>
      <c r="H21" s="193"/>
      <c r="I21" s="193"/>
      <c r="J21" s="193"/>
      <c r="K21" s="193"/>
      <c r="L21" s="194"/>
    </row>
    <row r="22" spans="1:14" ht="21.6" hidden="1" customHeight="1" thickBot="1" x14ac:dyDescent="0.25">
      <c r="A22" s="1"/>
      <c r="B22" s="195"/>
      <c r="C22" s="196"/>
      <c r="D22" s="196"/>
      <c r="E22" s="196"/>
      <c r="F22" s="196"/>
      <c r="G22" s="196"/>
      <c r="H22" s="196"/>
      <c r="I22" s="196"/>
      <c r="J22" s="196"/>
      <c r="K22" s="196"/>
      <c r="L22" s="197"/>
    </row>
    <row r="23" spans="1:14" ht="21.75" customHeight="1" thickTop="1" thickBot="1" x14ac:dyDescent="0.25">
      <c r="A23" s="1"/>
      <c r="B23" s="106" t="s">
        <v>107</v>
      </c>
      <c r="C23" s="106"/>
      <c r="D23" s="106"/>
      <c r="E23" s="106"/>
      <c r="F23" s="106"/>
      <c r="G23" s="106"/>
      <c r="H23" s="106"/>
      <c r="I23" s="106"/>
      <c r="J23" s="106"/>
      <c r="K23" s="106"/>
      <c r="L23" s="65" t="s">
        <v>28</v>
      </c>
      <c r="M23" s="65" t="s">
        <v>134</v>
      </c>
      <c r="N23" s="65" t="s">
        <v>135</v>
      </c>
    </row>
    <row r="24" spans="1:14" ht="21.75" customHeight="1" thickTop="1" thickBot="1" x14ac:dyDescent="0.25">
      <c r="A24" s="1"/>
      <c r="B24" s="69" t="s">
        <v>29</v>
      </c>
      <c r="C24" s="15" t="s">
        <v>30</v>
      </c>
      <c r="D24" s="15"/>
      <c r="E24" s="15"/>
      <c r="F24" s="15"/>
      <c r="G24" s="15"/>
      <c r="H24" s="15"/>
      <c r="I24" s="15"/>
      <c r="J24" s="15"/>
      <c r="K24" s="22"/>
      <c r="L24" s="70">
        <f>(L16/220)*96</f>
        <v>0</v>
      </c>
      <c r="M24" s="70"/>
      <c r="N24" s="70"/>
    </row>
    <row r="25" spans="1:14" ht="21.75" customHeight="1" thickTop="1" thickBot="1" x14ac:dyDescent="0.25">
      <c r="A25" s="1"/>
      <c r="B25" s="69" t="s">
        <v>31</v>
      </c>
      <c r="C25" s="50" t="s">
        <v>32</v>
      </c>
      <c r="D25" s="50"/>
      <c r="E25" s="50"/>
      <c r="F25" s="23" t="s">
        <v>33</v>
      </c>
      <c r="G25" s="23"/>
      <c r="H25" s="15"/>
      <c r="I25" s="231">
        <v>0.3</v>
      </c>
      <c r="J25" s="125"/>
      <c r="K25" s="126"/>
      <c r="L25" s="84">
        <f>L16*I25</f>
        <v>0</v>
      </c>
      <c r="M25" s="70"/>
      <c r="N25" s="70"/>
    </row>
    <row r="26" spans="1:14" ht="21.75" customHeight="1" thickTop="1" thickBot="1" x14ac:dyDescent="0.25">
      <c r="A26" s="1"/>
      <c r="B26" s="201" t="s">
        <v>34</v>
      </c>
      <c r="C26" s="202" t="s">
        <v>35</v>
      </c>
      <c r="D26" s="203"/>
      <c r="E26" s="204"/>
      <c r="F26" s="23" t="s">
        <v>36</v>
      </c>
      <c r="G26" s="51"/>
      <c r="H26" s="15"/>
      <c r="I26" s="50"/>
      <c r="J26" s="50"/>
      <c r="K26" s="24"/>
      <c r="L26" s="208">
        <v>0</v>
      </c>
      <c r="M26" s="70"/>
      <c r="N26" s="70"/>
    </row>
    <row r="27" spans="1:14" ht="21.75" customHeight="1" thickTop="1" thickBot="1" x14ac:dyDescent="0.25">
      <c r="A27" s="1"/>
      <c r="B27" s="201"/>
      <c r="C27" s="205"/>
      <c r="D27" s="206"/>
      <c r="E27" s="207"/>
      <c r="F27" s="23" t="s">
        <v>37</v>
      </c>
      <c r="G27" s="52"/>
      <c r="H27" s="15"/>
      <c r="I27" s="52" t="s">
        <v>38</v>
      </c>
      <c r="J27" s="53"/>
      <c r="K27" s="22"/>
      <c r="L27" s="208"/>
      <c r="M27" s="70"/>
      <c r="N27" s="70"/>
    </row>
    <row r="28" spans="1:14" ht="21.75" customHeight="1" thickTop="1" thickBot="1" x14ac:dyDescent="0.25">
      <c r="A28" s="1"/>
      <c r="B28" s="69" t="s">
        <v>39</v>
      </c>
      <c r="C28" s="181" t="s">
        <v>40</v>
      </c>
      <c r="D28" s="181"/>
      <c r="E28" s="181"/>
      <c r="F28" s="182"/>
      <c r="G28" s="181"/>
      <c r="H28" s="182"/>
      <c r="I28" s="181"/>
      <c r="J28" s="181"/>
      <c r="K28" s="183"/>
      <c r="L28" s="70">
        <v>0</v>
      </c>
      <c r="M28" s="70"/>
      <c r="N28" s="70"/>
    </row>
    <row r="29" spans="1:14" ht="21.75" customHeight="1" thickTop="1" thickBot="1" x14ac:dyDescent="0.25">
      <c r="A29" s="1"/>
      <c r="B29" s="69" t="s">
        <v>41</v>
      </c>
      <c r="C29" s="101" t="s">
        <v>42</v>
      </c>
      <c r="D29" s="101"/>
      <c r="E29" s="101"/>
      <c r="F29" s="101"/>
      <c r="G29" s="101"/>
      <c r="H29" s="101"/>
      <c r="I29" s="101"/>
      <c r="J29" s="101"/>
      <c r="K29" s="102"/>
      <c r="L29" s="70">
        <v>0</v>
      </c>
      <c r="M29" s="70"/>
      <c r="N29" s="70"/>
    </row>
    <row r="30" spans="1:14" ht="21.75" customHeight="1" thickTop="1" thickBot="1" x14ac:dyDescent="0.25">
      <c r="A30" s="1"/>
      <c r="B30" s="69" t="s">
        <v>44</v>
      </c>
      <c r="C30" s="101" t="s">
        <v>118</v>
      </c>
      <c r="D30" s="101"/>
      <c r="E30" s="101"/>
      <c r="F30" s="101"/>
      <c r="G30" s="101"/>
      <c r="H30" s="101"/>
      <c r="I30" s="101"/>
      <c r="J30" s="101"/>
      <c r="K30" s="102"/>
      <c r="L30" s="70">
        <v>0</v>
      </c>
      <c r="M30" s="70"/>
      <c r="N30" s="70"/>
    </row>
    <row r="31" spans="1:14" ht="21.6" hidden="1" customHeight="1" thickBot="1" x14ac:dyDescent="0.25">
      <c r="A31" s="1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6"/>
      <c r="M31" s="67"/>
      <c r="N31" s="67"/>
    </row>
    <row r="32" spans="1:14" ht="21.75" customHeight="1" thickTop="1" thickBot="1" x14ac:dyDescent="0.25">
      <c r="A32" s="1"/>
      <c r="B32" s="92" t="s">
        <v>106</v>
      </c>
      <c r="C32" s="93"/>
      <c r="D32" s="93"/>
      <c r="E32" s="93"/>
      <c r="F32" s="93"/>
      <c r="G32" s="93"/>
      <c r="H32" s="93"/>
      <c r="I32" s="93"/>
      <c r="J32" s="93"/>
      <c r="K32" s="116"/>
      <c r="L32" s="25">
        <f>SUM(L24:L30)</f>
        <v>0</v>
      </c>
      <c r="M32" s="25"/>
      <c r="N32" s="25"/>
    </row>
    <row r="33" spans="1:14" ht="21.75" customHeight="1" thickTop="1" x14ac:dyDescent="0.2">
      <c r="A33" s="1"/>
      <c r="B33" s="121" t="s">
        <v>127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7"/>
    </row>
    <row r="34" spans="1:14" ht="32.450000000000003" customHeight="1" thickBot="1" x14ac:dyDescent="0.25">
      <c r="A34" s="1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80"/>
    </row>
    <row r="35" spans="1:14" ht="21.75" customHeight="1" thickTop="1" thickBot="1" x14ac:dyDescent="0.25">
      <c r="A35" s="1"/>
      <c r="B35" s="92" t="s">
        <v>45</v>
      </c>
      <c r="C35" s="92"/>
      <c r="D35" s="92"/>
      <c r="E35" s="92"/>
      <c r="F35" s="92"/>
      <c r="G35" s="92"/>
      <c r="H35" s="92"/>
      <c r="I35" s="92"/>
      <c r="J35" s="92"/>
      <c r="K35" s="92"/>
      <c r="L35" s="106"/>
      <c r="M35" s="25"/>
      <c r="N35" s="25"/>
    </row>
    <row r="36" spans="1:14" ht="21.75" customHeight="1" thickTop="1" thickBot="1" x14ac:dyDescent="0.25">
      <c r="A36" s="1"/>
      <c r="B36" s="92" t="s">
        <v>109</v>
      </c>
      <c r="C36" s="92"/>
      <c r="D36" s="92"/>
      <c r="E36" s="92"/>
      <c r="F36" s="92"/>
      <c r="G36" s="92"/>
      <c r="H36" s="92"/>
      <c r="I36" s="92"/>
      <c r="J36" s="92"/>
      <c r="K36" s="92"/>
      <c r="L36" s="106"/>
      <c r="M36" s="65" t="s">
        <v>134</v>
      </c>
      <c r="N36" s="65" t="s">
        <v>135</v>
      </c>
    </row>
    <row r="37" spans="1:14" ht="21.75" customHeight="1" thickTop="1" thickBot="1" x14ac:dyDescent="0.25">
      <c r="A37" s="1"/>
      <c r="B37" s="68" t="s">
        <v>29</v>
      </c>
      <c r="C37" s="174" t="s">
        <v>108</v>
      </c>
      <c r="D37" s="174"/>
      <c r="E37" s="174"/>
      <c r="F37" s="174"/>
      <c r="G37" s="174"/>
      <c r="H37" s="174"/>
      <c r="I37" s="174"/>
      <c r="J37" s="174"/>
      <c r="K37" s="54">
        <v>8.3299999999999999E-2</v>
      </c>
      <c r="L37" s="30">
        <f>$L$32*K37</f>
        <v>0</v>
      </c>
      <c r="M37" s="30"/>
      <c r="N37" s="30"/>
    </row>
    <row r="38" spans="1:14" ht="21.75" customHeight="1" thickTop="1" thickBot="1" x14ac:dyDescent="0.25">
      <c r="A38" s="1"/>
      <c r="B38" s="68" t="s">
        <v>31</v>
      </c>
      <c r="C38" s="174" t="s">
        <v>137</v>
      </c>
      <c r="D38" s="174"/>
      <c r="E38" s="174"/>
      <c r="F38" s="174"/>
      <c r="G38" s="174"/>
      <c r="H38" s="174"/>
      <c r="I38" s="174"/>
      <c r="J38" s="174"/>
      <c r="K38" s="54">
        <v>0.121</v>
      </c>
      <c r="L38" s="30">
        <f>$L$32*K38</f>
        <v>0</v>
      </c>
      <c r="M38" s="30"/>
      <c r="N38" s="30"/>
    </row>
    <row r="39" spans="1:14" ht="21.75" customHeight="1" thickTop="1" thickBot="1" x14ac:dyDescent="0.25">
      <c r="A39" s="1"/>
      <c r="B39" s="66"/>
      <c r="C39" s="175" t="s">
        <v>60</v>
      </c>
      <c r="D39" s="175"/>
      <c r="E39" s="175"/>
      <c r="F39" s="175"/>
      <c r="G39" s="175"/>
      <c r="H39" s="175"/>
      <c r="I39" s="175"/>
      <c r="J39" s="175"/>
      <c r="K39" s="55">
        <f>K37+K38</f>
        <v>0.20429999999999998</v>
      </c>
      <c r="L39" s="25">
        <f>SUM(L37:L38)</f>
        <v>0</v>
      </c>
      <c r="M39" s="25"/>
      <c r="N39" s="25"/>
    </row>
    <row r="40" spans="1:14" ht="21.75" customHeight="1" thickTop="1" x14ac:dyDescent="0.2">
      <c r="A40" s="1"/>
      <c r="B40" s="121" t="s">
        <v>119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7"/>
    </row>
    <row r="41" spans="1:14" ht="90.6" customHeight="1" thickBot="1" x14ac:dyDescent="0.25">
      <c r="A41" s="1"/>
      <c r="B41" s="178"/>
      <c r="C41" s="179"/>
      <c r="D41" s="179"/>
      <c r="E41" s="179"/>
      <c r="F41" s="179"/>
      <c r="G41" s="179"/>
      <c r="H41" s="179"/>
      <c r="I41" s="179"/>
      <c r="J41" s="179"/>
      <c r="K41" s="179"/>
      <c r="L41" s="180"/>
    </row>
    <row r="42" spans="1:14" ht="21.75" customHeight="1" thickTop="1" thickBot="1" x14ac:dyDescent="0.25">
      <c r="A42" s="1"/>
      <c r="B42" s="92" t="s">
        <v>120</v>
      </c>
      <c r="C42" s="92"/>
      <c r="D42" s="92"/>
      <c r="E42" s="92"/>
      <c r="F42" s="92"/>
      <c r="G42" s="92"/>
      <c r="H42" s="92"/>
      <c r="I42" s="92"/>
      <c r="J42" s="92"/>
      <c r="K42" s="92"/>
      <c r="L42" s="106"/>
      <c r="M42" s="65" t="s">
        <v>134</v>
      </c>
      <c r="N42" s="65" t="s">
        <v>135</v>
      </c>
    </row>
    <row r="43" spans="1:14" ht="21.75" customHeight="1" thickTop="1" thickBot="1" x14ac:dyDescent="0.25">
      <c r="A43" s="1"/>
      <c r="B43" s="69" t="s">
        <v>29</v>
      </c>
      <c r="C43" s="162" t="s">
        <v>46</v>
      </c>
      <c r="D43" s="162"/>
      <c r="E43" s="162"/>
      <c r="F43" s="162"/>
      <c r="G43" s="162"/>
      <c r="H43" s="162"/>
      <c r="I43" s="162"/>
      <c r="J43" s="162"/>
      <c r="K43" s="26">
        <v>0.2</v>
      </c>
      <c r="L43" s="70">
        <f>($L$32+$L$39)*K43</f>
        <v>0</v>
      </c>
      <c r="M43" s="70"/>
      <c r="N43" s="70"/>
    </row>
    <row r="44" spans="1:14" ht="21.75" customHeight="1" thickTop="1" thickBot="1" x14ac:dyDescent="0.25">
      <c r="A44" s="1"/>
      <c r="B44" s="69" t="s">
        <v>31</v>
      </c>
      <c r="C44" s="162" t="s">
        <v>47</v>
      </c>
      <c r="D44" s="162"/>
      <c r="E44" s="162"/>
      <c r="F44" s="162"/>
      <c r="G44" s="162"/>
      <c r="H44" s="162"/>
      <c r="I44" s="162"/>
      <c r="J44" s="162"/>
      <c r="K44" s="26">
        <v>1.4999999999999999E-2</v>
      </c>
      <c r="L44" s="70">
        <f t="shared" ref="L44:L50" si="0">($L$32+$L$39)*K44</f>
        <v>0</v>
      </c>
      <c r="M44" s="70"/>
      <c r="N44" s="70"/>
    </row>
    <row r="45" spans="1:14" ht="21.75" customHeight="1" thickTop="1" thickBot="1" x14ac:dyDescent="0.25">
      <c r="A45" s="1"/>
      <c r="B45" s="69" t="s">
        <v>34</v>
      </c>
      <c r="C45" s="162" t="s">
        <v>48</v>
      </c>
      <c r="D45" s="162"/>
      <c r="E45" s="162"/>
      <c r="F45" s="162"/>
      <c r="G45" s="162"/>
      <c r="H45" s="162"/>
      <c r="I45" s="162"/>
      <c r="J45" s="162"/>
      <c r="K45" s="26">
        <v>0.01</v>
      </c>
      <c r="L45" s="70">
        <f t="shared" si="0"/>
        <v>0</v>
      </c>
      <c r="M45" s="70"/>
      <c r="N45" s="70"/>
    </row>
    <row r="46" spans="1:14" ht="21.75" customHeight="1" thickTop="1" thickBot="1" x14ac:dyDescent="0.25">
      <c r="A46" s="1"/>
      <c r="B46" s="69" t="s">
        <v>39</v>
      </c>
      <c r="C46" s="162" t="s">
        <v>49</v>
      </c>
      <c r="D46" s="162"/>
      <c r="E46" s="162"/>
      <c r="F46" s="162"/>
      <c r="G46" s="162"/>
      <c r="H46" s="162"/>
      <c r="I46" s="162"/>
      <c r="J46" s="162"/>
      <c r="K46" s="26">
        <v>2E-3</v>
      </c>
      <c r="L46" s="70">
        <f t="shared" si="0"/>
        <v>0</v>
      </c>
      <c r="M46" s="70"/>
      <c r="N46" s="70"/>
    </row>
    <row r="47" spans="1:14" ht="21.75" customHeight="1" thickTop="1" thickBot="1" x14ac:dyDescent="0.25">
      <c r="A47" s="1"/>
      <c r="B47" s="69" t="s">
        <v>41</v>
      </c>
      <c r="C47" s="162" t="s">
        <v>50</v>
      </c>
      <c r="D47" s="162"/>
      <c r="E47" s="162"/>
      <c r="F47" s="162"/>
      <c r="G47" s="162"/>
      <c r="H47" s="162"/>
      <c r="I47" s="162"/>
      <c r="J47" s="162"/>
      <c r="K47" s="26">
        <v>2.5000000000000001E-2</v>
      </c>
      <c r="L47" s="70">
        <f t="shared" si="0"/>
        <v>0</v>
      </c>
      <c r="M47" s="70"/>
      <c r="N47" s="70"/>
    </row>
    <row r="48" spans="1:14" ht="21.75" customHeight="1" thickTop="1" thickBot="1" x14ac:dyDescent="0.25">
      <c r="A48" s="1"/>
      <c r="B48" s="69" t="s">
        <v>43</v>
      </c>
      <c r="C48" s="162" t="s">
        <v>51</v>
      </c>
      <c r="D48" s="162"/>
      <c r="E48" s="162"/>
      <c r="F48" s="162"/>
      <c r="G48" s="162"/>
      <c r="H48" s="162"/>
      <c r="I48" s="162"/>
      <c r="J48" s="162"/>
      <c r="K48" s="26">
        <v>0.08</v>
      </c>
      <c r="L48" s="70">
        <f t="shared" si="0"/>
        <v>0</v>
      </c>
      <c r="M48" s="70"/>
      <c r="N48" s="70"/>
    </row>
    <row r="49" spans="1:14" ht="21.75" customHeight="1" thickTop="1" thickBot="1" x14ac:dyDescent="0.25">
      <c r="A49" s="1"/>
      <c r="B49" s="69" t="s">
        <v>44</v>
      </c>
      <c r="C49" s="163" t="s">
        <v>11</v>
      </c>
      <c r="D49" s="163"/>
      <c r="E49" s="163"/>
      <c r="F49" s="163"/>
      <c r="G49" s="82">
        <v>0</v>
      </c>
      <c r="H49" s="28" t="s">
        <v>12</v>
      </c>
      <c r="I49" s="164">
        <v>0</v>
      </c>
      <c r="J49" s="164"/>
      <c r="K49" s="29">
        <f>G49*I49</f>
        <v>0</v>
      </c>
      <c r="L49" s="70">
        <f t="shared" si="0"/>
        <v>0</v>
      </c>
      <c r="M49" s="70"/>
      <c r="N49" s="70"/>
    </row>
    <row r="50" spans="1:14" ht="21.75" customHeight="1" thickTop="1" thickBot="1" x14ac:dyDescent="0.25">
      <c r="A50" s="1"/>
      <c r="B50" s="69" t="s">
        <v>52</v>
      </c>
      <c r="C50" s="15" t="s">
        <v>53</v>
      </c>
      <c r="D50" s="64"/>
      <c r="E50" s="64"/>
      <c r="F50" s="64"/>
      <c r="G50" s="56"/>
      <c r="H50" s="125"/>
      <c r="I50" s="125"/>
      <c r="J50" s="126"/>
      <c r="K50" s="57">
        <v>6.0000000000000001E-3</v>
      </c>
      <c r="L50" s="70">
        <f t="shared" si="0"/>
        <v>0</v>
      </c>
      <c r="M50" s="70"/>
      <c r="N50" s="70"/>
    </row>
    <row r="51" spans="1:14" ht="21.75" customHeight="1" thickTop="1" thickBot="1" x14ac:dyDescent="0.25">
      <c r="A51" s="1"/>
      <c r="B51" s="106" t="s">
        <v>60</v>
      </c>
      <c r="C51" s="106" t="s">
        <v>53</v>
      </c>
      <c r="D51" s="106"/>
      <c r="E51" s="106"/>
      <c r="F51" s="106"/>
      <c r="G51" s="106"/>
      <c r="H51" s="106"/>
      <c r="I51" s="106"/>
      <c r="J51" s="106"/>
      <c r="K51" s="44">
        <f>SUM(K43:K50)</f>
        <v>0.33800000000000008</v>
      </c>
      <c r="L51" s="25">
        <f>SUM(L43:L50)</f>
        <v>0</v>
      </c>
      <c r="M51" s="25"/>
      <c r="N51" s="25"/>
    </row>
    <row r="52" spans="1:14" ht="21.75" customHeight="1" thickTop="1" x14ac:dyDescent="0.2">
      <c r="A52" s="1"/>
      <c r="B52" s="165" t="s">
        <v>128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7"/>
    </row>
    <row r="53" spans="1:14" ht="21.75" customHeight="1" x14ac:dyDescent="0.2">
      <c r="A53" s="1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70"/>
    </row>
    <row r="54" spans="1:14" ht="12.6" customHeight="1" thickBot="1" x14ac:dyDescent="0.25">
      <c r="A54" s="1"/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3"/>
    </row>
    <row r="55" spans="1:14" ht="21.75" customHeight="1" thickTop="1" thickBot="1" x14ac:dyDescent="0.25">
      <c r="A55" s="1"/>
      <c r="B55" s="92" t="s">
        <v>54</v>
      </c>
      <c r="C55" s="92"/>
      <c r="D55" s="92"/>
      <c r="E55" s="92"/>
      <c r="F55" s="92"/>
      <c r="G55" s="92"/>
      <c r="H55" s="92"/>
      <c r="I55" s="92"/>
      <c r="J55" s="92"/>
      <c r="K55" s="92"/>
      <c r="L55" s="106"/>
      <c r="M55" s="65" t="s">
        <v>134</v>
      </c>
      <c r="N55" s="65" t="s">
        <v>135</v>
      </c>
    </row>
    <row r="56" spans="1:14" ht="21.75" customHeight="1" thickTop="1" thickBot="1" x14ac:dyDescent="0.25">
      <c r="A56" s="1"/>
      <c r="B56" s="65" t="s">
        <v>29</v>
      </c>
      <c r="C56" s="161" t="s">
        <v>162</v>
      </c>
      <c r="D56" s="161"/>
      <c r="E56" s="161"/>
      <c r="F56" s="161"/>
      <c r="G56" s="161"/>
      <c r="H56" s="161"/>
      <c r="I56" s="161"/>
      <c r="J56" s="161"/>
      <c r="K56" s="161"/>
      <c r="L56" s="73">
        <f>IF((0*12*2)-(L24*0.06)&lt;0,0,((0*12*2)-(L24*0.06)))</f>
        <v>0</v>
      </c>
      <c r="M56" s="30"/>
      <c r="N56" s="30"/>
    </row>
    <row r="57" spans="1:14" ht="21.75" customHeight="1" thickTop="1" thickBot="1" x14ac:dyDescent="0.25">
      <c r="A57" s="1"/>
      <c r="B57" s="65" t="s">
        <v>31</v>
      </c>
      <c r="C57" s="161" t="s">
        <v>56</v>
      </c>
      <c r="D57" s="161"/>
      <c r="E57" s="161"/>
      <c r="F57" s="161"/>
      <c r="G57" s="161"/>
      <c r="H57" s="161"/>
      <c r="I57" s="161"/>
      <c r="J57" s="161"/>
      <c r="K57" s="161"/>
      <c r="L57" s="72">
        <f>(0*12)*0.8</f>
        <v>0</v>
      </c>
      <c r="M57" s="30"/>
      <c r="N57" s="30"/>
    </row>
    <row r="58" spans="1:14" ht="21.75" customHeight="1" thickTop="1" thickBot="1" x14ac:dyDescent="0.25">
      <c r="A58" s="1"/>
      <c r="B58" s="65" t="s">
        <v>34</v>
      </c>
      <c r="C58" s="133" t="s">
        <v>57</v>
      </c>
      <c r="D58" s="133"/>
      <c r="E58" s="133"/>
      <c r="F58" s="133"/>
      <c r="G58" s="133"/>
      <c r="H58" s="133"/>
      <c r="I58" s="133"/>
      <c r="J58" s="133"/>
      <c r="K58" s="133"/>
      <c r="L58" s="30">
        <v>0</v>
      </c>
      <c r="M58" s="30"/>
      <c r="N58" s="30"/>
    </row>
    <row r="59" spans="1:14" ht="21.75" customHeight="1" thickTop="1" thickBot="1" x14ac:dyDescent="0.25">
      <c r="A59" s="1"/>
      <c r="B59" s="65" t="s">
        <v>39</v>
      </c>
      <c r="C59" s="133" t="s">
        <v>116</v>
      </c>
      <c r="D59" s="133"/>
      <c r="E59" s="133"/>
      <c r="F59" s="133"/>
      <c r="G59" s="133"/>
      <c r="H59" s="133"/>
      <c r="I59" s="133"/>
      <c r="J59" s="133"/>
      <c r="K59" s="133"/>
      <c r="L59" s="30">
        <v>0</v>
      </c>
      <c r="M59" s="30"/>
      <c r="N59" s="30"/>
    </row>
    <row r="60" spans="1:14" ht="21.75" customHeight="1" thickTop="1" thickBot="1" x14ac:dyDescent="0.25">
      <c r="A60" s="1"/>
      <c r="B60" s="65" t="s">
        <v>41</v>
      </c>
      <c r="C60" s="133" t="s">
        <v>117</v>
      </c>
      <c r="D60" s="133"/>
      <c r="E60" s="133"/>
      <c r="F60" s="133"/>
      <c r="G60" s="133"/>
      <c r="H60" s="133"/>
      <c r="I60" s="133"/>
      <c r="J60" s="133"/>
      <c r="K60" s="133"/>
      <c r="L60" s="30">
        <v>0</v>
      </c>
      <c r="M60" s="30"/>
      <c r="N60" s="30"/>
    </row>
    <row r="61" spans="1:14" ht="21.75" customHeight="1" thickTop="1" thickBot="1" x14ac:dyDescent="0.25">
      <c r="A61" s="1"/>
      <c r="B61" s="65" t="s">
        <v>43</v>
      </c>
      <c r="C61" s="133" t="s">
        <v>58</v>
      </c>
      <c r="D61" s="133"/>
      <c r="E61" s="133"/>
      <c r="F61" s="133"/>
      <c r="G61" s="133"/>
      <c r="H61" s="133"/>
      <c r="I61" s="133"/>
      <c r="J61" s="133"/>
      <c r="K61" s="133"/>
      <c r="L61" s="30">
        <v>0</v>
      </c>
      <c r="M61" s="30"/>
      <c r="N61" s="30"/>
    </row>
    <row r="62" spans="1:14" ht="21.75" customHeight="1" thickTop="1" thickBot="1" x14ac:dyDescent="0.25">
      <c r="A62" s="1"/>
      <c r="B62" s="65" t="s">
        <v>44</v>
      </c>
      <c r="C62" s="133" t="s">
        <v>139</v>
      </c>
      <c r="D62" s="133"/>
      <c r="E62" s="133"/>
      <c r="F62" s="133"/>
      <c r="G62" s="133"/>
      <c r="H62" s="133"/>
      <c r="I62" s="133"/>
      <c r="J62" s="133"/>
      <c r="K62" s="133"/>
      <c r="L62" s="30">
        <v>0</v>
      </c>
      <c r="M62" s="30"/>
      <c r="N62" s="30"/>
    </row>
    <row r="63" spans="1:14" ht="21.75" customHeight="1" thickTop="1" thickBot="1" x14ac:dyDescent="0.25">
      <c r="A63" s="1"/>
      <c r="B63" s="65" t="s">
        <v>52</v>
      </c>
      <c r="C63" s="161"/>
      <c r="D63" s="161"/>
      <c r="E63" s="161"/>
      <c r="F63" s="161"/>
      <c r="G63" s="161"/>
      <c r="H63" s="161"/>
      <c r="I63" s="161"/>
      <c r="J63" s="161"/>
      <c r="K63" s="161"/>
      <c r="L63" s="72"/>
      <c r="M63" s="30"/>
      <c r="N63" s="30"/>
    </row>
    <row r="64" spans="1:14" ht="21.75" customHeight="1" thickTop="1" thickBot="1" x14ac:dyDescent="0.25">
      <c r="A64" s="1"/>
      <c r="B64" s="65" t="s">
        <v>59</v>
      </c>
      <c r="C64" s="161"/>
      <c r="D64" s="161"/>
      <c r="E64" s="161"/>
      <c r="F64" s="161"/>
      <c r="G64" s="161"/>
      <c r="H64" s="161"/>
      <c r="I64" s="161"/>
      <c r="J64" s="161"/>
      <c r="K64" s="161"/>
      <c r="L64" s="73"/>
      <c r="M64" s="30"/>
      <c r="N64" s="30"/>
    </row>
    <row r="65" spans="1:14" ht="21.75" customHeight="1" thickTop="1" thickBot="1" x14ac:dyDescent="0.25">
      <c r="A65" s="1"/>
      <c r="B65" s="65"/>
      <c r="C65" s="106" t="s">
        <v>60</v>
      </c>
      <c r="D65" s="106"/>
      <c r="E65" s="106"/>
      <c r="F65" s="106"/>
      <c r="G65" s="106"/>
      <c r="H65" s="106"/>
      <c r="I65" s="106"/>
      <c r="J65" s="106"/>
      <c r="K65" s="106"/>
      <c r="L65" s="25">
        <f>SUM(L56:L64)</f>
        <v>0</v>
      </c>
      <c r="M65" s="25"/>
      <c r="N65" s="25"/>
    </row>
    <row r="66" spans="1:14" ht="21.75" customHeight="1" thickTop="1" x14ac:dyDescent="0.2">
      <c r="A66" s="1"/>
      <c r="B66" s="121" t="s">
        <v>98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3"/>
    </row>
    <row r="67" spans="1:14" ht="37.15" customHeight="1" thickBot="1" x14ac:dyDescent="0.25">
      <c r="A67" s="1"/>
      <c r="B67" s="156"/>
      <c r="C67" s="157"/>
      <c r="D67" s="157"/>
      <c r="E67" s="157"/>
      <c r="F67" s="157"/>
      <c r="G67" s="157"/>
      <c r="H67" s="157"/>
      <c r="I67" s="157"/>
      <c r="J67" s="157"/>
      <c r="K67" s="157"/>
      <c r="L67" s="158"/>
    </row>
    <row r="68" spans="1:14" ht="21.75" customHeight="1" thickTop="1" thickBot="1" x14ac:dyDescent="0.25">
      <c r="A68" s="1"/>
      <c r="B68" s="106" t="s">
        <v>61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65" t="s">
        <v>134</v>
      </c>
      <c r="N68" s="65" t="s">
        <v>135</v>
      </c>
    </row>
    <row r="69" spans="1:14" ht="21.75" customHeight="1" thickTop="1" thickBot="1" x14ac:dyDescent="0.25">
      <c r="A69" s="1"/>
      <c r="B69" s="48" t="s">
        <v>62</v>
      </c>
      <c r="C69" s="133" t="s">
        <v>63</v>
      </c>
      <c r="D69" s="133"/>
      <c r="E69" s="133"/>
      <c r="F69" s="133"/>
      <c r="G69" s="133"/>
      <c r="H69" s="133"/>
      <c r="I69" s="133"/>
      <c r="J69" s="133"/>
      <c r="K69" s="37">
        <f>K39</f>
        <v>0.20429999999999998</v>
      </c>
      <c r="L69" s="30">
        <f>L39</f>
        <v>0</v>
      </c>
      <c r="M69" s="30"/>
      <c r="N69" s="30"/>
    </row>
    <row r="70" spans="1:14" ht="21.75" customHeight="1" thickTop="1" thickBot="1" x14ac:dyDescent="0.25">
      <c r="A70" s="1"/>
      <c r="B70" s="48" t="s">
        <v>64</v>
      </c>
      <c r="C70" s="133" t="s">
        <v>65</v>
      </c>
      <c r="D70" s="133"/>
      <c r="E70" s="133"/>
      <c r="F70" s="133"/>
      <c r="G70" s="133"/>
      <c r="H70" s="133"/>
      <c r="I70" s="133"/>
      <c r="J70" s="133"/>
      <c r="K70" s="37">
        <f>K51</f>
        <v>0.33800000000000008</v>
      </c>
      <c r="L70" s="30">
        <f>L51</f>
        <v>0</v>
      </c>
      <c r="M70" s="30"/>
      <c r="N70" s="30"/>
    </row>
    <row r="71" spans="1:14" ht="21.75" customHeight="1" thickTop="1" thickBot="1" x14ac:dyDescent="0.25">
      <c r="A71" s="1"/>
      <c r="B71" s="48" t="s">
        <v>66</v>
      </c>
      <c r="C71" s="159" t="s">
        <v>67</v>
      </c>
      <c r="D71" s="159"/>
      <c r="E71" s="159"/>
      <c r="F71" s="159"/>
      <c r="G71" s="159"/>
      <c r="H71" s="159"/>
      <c r="I71" s="159"/>
      <c r="J71" s="159"/>
      <c r="K71" s="159"/>
      <c r="L71" s="30">
        <f>L65</f>
        <v>0</v>
      </c>
      <c r="M71" s="30"/>
      <c r="N71" s="30"/>
    </row>
    <row r="72" spans="1:14" ht="21.75" customHeight="1" thickTop="1" thickBot="1" x14ac:dyDescent="0.25">
      <c r="A72" s="1"/>
      <c r="B72" s="61"/>
      <c r="C72" s="92" t="s">
        <v>60</v>
      </c>
      <c r="D72" s="93"/>
      <c r="E72" s="93"/>
      <c r="F72" s="93"/>
      <c r="G72" s="93"/>
      <c r="H72" s="93"/>
      <c r="I72" s="93"/>
      <c r="J72" s="116"/>
      <c r="K72" s="44">
        <f>K69+K70</f>
        <v>0.5423</v>
      </c>
      <c r="L72" s="59">
        <f>SUM(L69:L71)</f>
        <v>0</v>
      </c>
      <c r="M72" s="25"/>
      <c r="N72" s="25"/>
    </row>
    <row r="73" spans="1:14" s="11" customFormat="1" ht="21.75" customHeight="1" thickTop="1" thickBot="1" x14ac:dyDescent="0.25">
      <c r="A73" s="1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</row>
    <row r="74" spans="1:14" s="11" customFormat="1" ht="21.75" customHeight="1" thickTop="1" thickBot="1" x14ac:dyDescent="0.25">
      <c r="A74" s="10"/>
      <c r="B74" s="92" t="s">
        <v>68</v>
      </c>
      <c r="C74" s="93"/>
      <c r="D74" s="93"/>
      <c r="E74" s="93"/>
      <c r="F74" s="93"/>
      <c r="G74" s="93"/>
      <c r="H74" s="93"/>
      <c r="I74" s="93"/>
      <c r="J74" s="93"/>
      <c r="K74" s="93"/>
      <c r="L74" s="116"/>
      <c r="M74" s="65" t="s">
        <v>134</v>
      </c>
      <c r="N74" s="65" t="s">
        <v>135</v>
      </c>
    </row>
    <row r="75" spans="1:14" s="11" customFormat="1" ht="21.75" customHeight="1" thickTop="1" thickBot="1" x14ac:dyDescent="0.25">
      <c r="A75" s="10"/>
      <c r="B75" s="65" t="s">
        <v>29</v>
      </c>
      <c r="C75" s="133" t="s">
        <v>69</v>
      </c>
      <c r="D75" s="133"/>
      <c r="E75" s="133"/>
      <c r="F75" s="133"/>
      <c r="G75" s="133"/>
      <c r="H75" s="133"/>
      <c r="I75" s="133"/>
      <c r="J75" s="133"/>
      <c r="K75" s="37">
        <v>0</v>
      </c>
      <c r="L75" s="70">
        <f>$L$32*K75</f>
        <v>0</v>
      </c>
      <c r="M75" s="70"/>
      <c r="N75" s="70"/>
    </row>
    <row r="76" spans="1:14" s="11" customFormat="1" ht="21.75" customHeight="1" thickTop="1" thickBot="1" x14ac:dyDescent="0.25">
      <c r="A76" s="10"/>
      <c r="B76" s="65" t="s">
        <v>31</v>
      </c>
      <c r="C76" s="133" t="s">
        <v>70</v>
      </c>
      <c r="D76" s="133"/>
      <c r="E76" s="133"/>
      <c r="F76" s="133"/>
      <c r="G76" s="133"/>
      <c r="H76" s="133"/>
      <c r="I76" s="133"/>
      <c r="J76" s="133"/>
      <c r="K76" s="37">
        <f>K48*K75</f>
        <v>0</v>
      </c>
      <c r="L76" s="70">
        <f t="shared" ref="L76:L80" si="1">$L$32*K76</f>
        <v>0</v>
      </c>
      <c r="M76" s="70"/>
      <c r="N76" s="70"/>
    </row>
    <row r="77" spans="1:14" s="11" customFormat="1" ht="24" customHeight="1" thickTop="1" thickBot="1" x14ac:dyDescent="0.25">
      <c r="A77" s="10"/>
      <c r="B77" s="65" t="s">
        <v>34</v>
      </c>
      <c r="C77" s="152" t="s">
        <v>94</v>
      </c>
      <c r="D77" s="152"/>
      <c r="E77" s="152"/>
      <c r="F77" s="152"/>
      <c r="G77" s="152"/>
      <c r="H77" s="152"/>
      <c r="I77" s="152"/>
      <c r="J77" s="152"/>
      <c r="K77" s="37">
        <v>0</v>
      </c>
      <c r="L77" s="70">
        <f t="shared" si="1"/>
        <v>0</v>
      </c>
      <c r="M77" s="70"/>
      <c r="N77" s="70"/>
    </row>
    <row r="78" spans="1:14" s="11" customFormat="1" ht="21.75" customHeight="1" thickTop="1" thickBot="1" x14ac:dyDescent="0.25">
      <c r="A78" s="10"/>
      <c r="B78" s="65" t="s">
        <v>39</v>
      </c>
      <c r="C78" s="133" t="s">
        <v>71</v>
      </c>
      <c r="D78" s="133"/>
      <c r="E78" s="133"/>
      <c r="F78" s="133"/>
      <c r="G78" s="133"/>
      <c r="H78" s="133"/>
      <c r="I78" s="133"/>
      <c r="J78" s="133"/>
      <c r="K78" s="37">
        <v>0</v>
      </c>
      <c r="L78" s="70">
        <f t="shared" si="1"/>
        <v>0</v>
      </c>
      <c r="M78" s="70"/>
      <c r="N78" s="70"/>
    </row>
    <row r="79" spans="1:14" s="11" customFormat="1" ht="20.45" customHeight="1" thickTop="1" thickBot="1" x14ac:dyDescent="0.25">
      <c r="A79" s="10"/>
      <c r="B79" s="65" t="s">
        <v>41</v>
      </c>
      <c r="C79" s="133" t="s">
        <v>121</v>
      </c>
      <c r="D79" s="133"/>
      <c r="E79" s="133"/>
      <c r="F79" s="133"/>
      <c r="G79" s="133"/>
      <c r="H79" s="133"/>
      <c r="I79" s="133"/>
      <c r="J79" s="133"/>
      <c r="K79" s="37">
        <f>K51*K78</f>
        <v>0</v>
      </c>
      <c r="L79" s="70">
        <f t="shared" si="1"/>
        <v>0</v>
      </c>
      <c r="M79" s="70"/>
      <c r="N79" s="70"/>
    </row>
    <row r="80" spans="1:14" s="11" customFormat="1" ht="24" customHeight="1" thickTop="1" thickBot="1" x14ac:dyDescent="0.25">
      <c r="A80" s="10"/>
      <c r="B80" s="65" t="s">
        <v>43</v>
      </c>
      <c r="C80" s="152" t="s">
        <v>95</v>
      </c>
      <c r="D80" s="152"/>
      <c r="E80" s="152"/>
      <c r="F80" s="152"/>
      <c r="G80" s="152"/>
      <c r="H80" s="152"/>
      <c r="I80" s="152"/>
      <c r="J80" s="152"/>
      <c r="K80" s="37">
        <v>0</v>
      </c>
      <c r="L80" s="70">
        <f t="shared" si="1"/>
        <v>0</v>
      </c>
      <c r="M80" s="70"/>
      <c r="N80" s="70"/>
    </row>
    <row r="81" spans="1:14" s="11" customFormat="1" ht="21.75" customHeight="1" thickTop="1" thickBot="1" x14ac:dyDescent="0.25">
      <c r="A81" s="10"/>
      <c r="B81" s="106" t="s">
        <v>60</v>
      </c>
      <c r="C81" s="106"/>
      <c r="D81" s="106"/>
      <c r="E81" s="106"/>
      <c r="F81" s="106"/>
      <c r="G81" s="106"/>
      <c r="H81" s="106"/>
      <c r="I81" s="106"/>
      <c r="J81" s="106"/>
      <c r="K81" s="44">
        <f>SUM(K75:K80)</f>
        <v>0</v>
      </c>
      <c r="L81" s="25">
        <f>SUM(L75:L80)</f>
        <v>0</v>
      </c>
      <c r="M81" s="25"/>
      <c r="N81" s="25"/>
    </row>
    <row r="82" spans="1:14" s="11" customFormat="1" ht="21.75" customHeight="1" thickTop="1" x14ac:dyDescent="0.2">
      <c r="A82" s="10"/>
      <c r="B82" s="121" t="s">
        <v>99</v>
      </c>
      <c r="C82" s="122"/>
      <c r="D82" s="122"/>
      <c r="E82" s="122"/>
      <c r="F82" s="122"/>
      <c r="G82" s="122"/>
      <c r="H82" s="122"/>
      <c r="I82" s="122"/>
      <c r="J82" s="122"/>
      <c r="K82" s="122"/>
      <c r="L82" s="123"/>
    </row>
    <row r="83" spans="1:14" s="11" customFormat="1" ht="21.75" customHeight="1" x14ac:dyDescent="0.2">
      <c r="A83" s="10"/>
      <c r="B83" s="153"/>
      <c r="C83" s="154"/>
      <c r="D83" s="154"/>
      <c r="E83" s="154"/>
      <c r="F83" s="154"/>
      <c r="G83" s="154"/>
      <c r="H83" s="154"/>
      <c r="I83" s="154"/>
      <c r="J83" s="154"/>
      <c r="K83" s="154"/>
      <c r="L83" s="155"/>
    </row>
    <row r="84" spans="1:14" s="11" customFormat="1" ht="12.6" customHeight="1" thickBot="1" x14ac:dyDescent="0.25">
      <c r="A84" s="10"/>
      <c r="B84" s="156"/>
      <c r="C84" s="157"/>
      <c r="D84" s="157"/>
      <c r="E84" s="157"/>
      <c r="F84" s="157"/>
      <c r="G84" s="157"/>
      <c r="H84" s="157"/>
      <c r="I84" s="157"/>
      <c r="J84" s="157"/>
      <c r="K84" s="157"/>
      <c r="L84" s="158"/>
    </row>
    <row r="85" spans="1:14" s="11" customFormat="1" ht="21.75" customHeight="1" thickTop="1" thickBot="1" x14ac:dyDescent="0.25">
      <c r="A85" s="10"/>
      <c r="B85" s="92" t="s">
        <v>138</v>
      </c>
      <c r="C85" s="93"/>
      <c r="D85" s="93"/>
      <c r="E85" s="93"/>
      <c r="F85" s="93"/>
      <c r="G85" s="93"/>
      <c r="H85" s="93"/>
      <c r="I85" s="93"/>
      <c r="J85" s="93"/>
      <c r="K85" s="93"/>
      <c r="L85" s="116"/>
      <c r="M85" s="25"/>
      <c r="N85" s="25"/>
    </row>
    <row r="86" spans="1:14" s="11" customFormat="1" ht="21.75" customHeight="1" thickTop="1" thickBot="1" x14ac:dyDescent="0.25">
      <c r="A86" s="10"/>
      <c r="B86" s="106" t="s">
        <v>126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65" t="s">
        <v>134</v>
      </c>
      <c r="N86" s="65" t="s">
        <v>135</v>
      </c>
    </row>
    <row r="87" spans="1:14" s="11" customFormat="1" ht="21.75" customHeight="1" thickTop="1" thickBot="1" x14ac:dyDescent="0.25">
      <c r="A87" s="10"/>
      <c r="B87" s="65" t="s">
        <v>29</v>
      </c>
      <c r="C87" s="133" t="s">
        <v>157</v>
      </c>
      <c r="D87" s="133"/>
      <c r="E87" s="133"/>
      <c r="F87" s="133"/>
      <c r="G87" s="133"/>
      <c r="H87" s="133"/>
      <c r="I87" s="133"/>
      <c r="J87" s="133"/>
      <c r="K87" s="90">
        <v>0</v>
      </c>
      <c r="L87" s="70">
        <f>$L$32*K87</f>
        <v>0</v>
      </c>
      <c r="M87" s="70"/>
      <c r="N87" s="70"/>
    </row>
    <row r="88" spans="1:14" s="11" customFormat="1" ht="21.75" customHeight="1" thickTop="1" thickBot="1" x14ac:dyDescent="0.25">
      <c r="A88" s="10"/>
      <c r="B88" s="65" t="s">
        <v>31</v>
      </c>
      <c r="C88" s="133" t="s">
        <v>123</v>
      </c>
      <c r="D88" s="133"/>
      <c r="E88" s="133"/>
      <c r="F88" s="133"/>
      <c r="G88" s="133"/>
      <c r="H88" s="133"/>
      <c r="I88" s="133"/>
      <c r="J88" s="133"/>
      <c r="K88" s="37">
        <v>0</v>
      </c>
      <c r="L88" s="70">
        <f t="shared" ref="L88:L92" si="2">$L$32*K88</f>
        <v>0</v>
      </c>
      <c r="M88" s="70"/>
      <c r="N88" s="70"/>
    </row>
    <row r="89" spans="1:14" s="11" customFormat="1" ht="21.75" customHeight="1" thickTop="1" thickBot="1" x14ac:dyDescent="0.25">
      <c r="A89" s="10"/>
      <c r="B89" s="65" t="s">
        <v>34</v>
      </c>
      <c r="C89" s="133" t="s">
        <v>124</v>
      </c>
      <c r="D89" s="133"/>
      <c r="E89" s="133"/>
      <c r="F89" s="133"/>
      <c r="G89" s="133"/>
      <c r="H89" s="133"/>
      <c r="I89" s="133"/>
      <c r="J89" s="133"/>
      <c r="K89" s="37">
        <v>0</v>
      </c>
      <c r="L89" s="70">
        <f t="shared" si="2"/>
        <v>0</v>
      </c>
      <c r="M89" s="70"/>
      <c r="N89" s="70"/>
    </row>
    <row r="90" spans="1:14" s="11" customFormat="1" ht="21.75" customHeight="1" thickTop="1" thickBot="1" x14ac:dyDescent="0.25">
      <c r="A90" s="10"/>
      <c r="B90" s="65" t="s">
        <v>39</v>
      </c>
      <c r="C90" s="133" t="s">
        <v>72</v>
      </c>
      <c r="D90" s="133"/>
      <c r="E90" s="133"/>
      <c r="F90" s="133"/>
      <c r="G90" s="133"/>
      <c r="H90" s="133"/>
      <c r="I90" s="133"/>
      <c r="J90" s="133"/>
      <c r="K90" s="37">
        <v>0</v>
      </c>
      <c r="L90" s="70">
        <f t="shared" si="2"/>
        <v>0</v>
      </c>
      <c r="M90" s="70"/>
      <c r="N90" s="70"/>
    </row>
    <row r="91" spans="1:14" s="11" customFormat="1" ht="21.75" customHeight="1" thickTop="1" thickBot="1" x14ac:dyDescent="0.25">
      <c r="A91" s="10"/>
      <c r="B91" s="65" t="s">
        <v>41</v>
      </c>
      <c r="C91" s="133" t="s">
        <v>125</v>
      </c>
      <c r="D91" s="133"/>
      <c r="E91" s="133"/>
      <c r="F91" s="133"/>
      <c r="G91" s="133"/>
      <c r="H91" s="133"/>
      <c r="I91" s="133"/>
      <c r="J91" s="133"/>
      <c r="K91" s="37">
        <v>0</v>
      </c>
      <c r="L91" s="70">
        <f t="shared" si="2"/>
        <v>0</v>
      </c>
      <c r="M91" s="70"/>
      <c r="N91" s="70"/>
    </row>
    <row r="92" spans="1:14" s="11" customFormat="1" ht="21.75" customHeight="1" thickTop="1" thickBot="1" x14ac:dyDescent="0.25">
      <c r="A92" s="10"/>
      <c r="B92" s="65" t="s">
        <v>43</v>
      </c>
      <c r="C92" s="133" t="s">
        <v>141</v>
      </c>
      <c r="D92" s="133"/>
      <c r="E92" s="133"/>
      <c r="F92" s="133"/>
      <c r="G92" s="133"/>
      <c r="H92" s="133"/>
      <c r="I92" s="133"/>
      <c r="J92" s="133"/>
      <c r="K92" s="37">
        <v>0</v>
      </c>
      <c r="L92" s="70">
        <f t="shared" si="2"/>
        <v>0</v>
      </c>
      <c r="M92" s="70"/>
      <c r="N92" s="70"/>
    </row>
    <row r="93" spans="1:14" s="11" customFormat="1" ht="21.75" customHeight="1" thickTop="1" thickBot="1" x14ac:dyDescent="0.25">
      <c r="A93" s="10"/>
      <c r="B93" s="151" t="s">
        <v>60</v>
      </c>
      <c r="C93" s="151"/>
      <c r="D93" s="151"/>
      <c r="E93" s="151"/>
      <c r="F93" s="151"/>
      <c r="G93" s="151"/>
      <c r="H93" s="151"/>
      <c r="I93" s="151"/>
      <c r="J93" s="151"/>
      <c r="K93" s="44">
        <f>SUM(K87:K92)</f>
        <v>0</v>
      </c>
      <c r="L93" s="25">
        <f>SUM(L87:L92)</f>
        <v>0</v>
      </c>
      <c r="M93" s="25"/>
      <c r="N93" s="25"/>
    </row>
    <row r="94" spans="1:14" s="11" customFormat="1" ht="21.75" customHeight="1" thickTop="1" thickBot="1" x14ac:dyDescent="0.25">
      <c r="A94" s="10"/>
      <c r="B94" s="147"/>
      <c r="C94" s="122"/>
      <c r="D94" s="122"/>
      <c r="E94" s="122"/>
      <c r="F94" s="122"/>
      <c r="G94" s="122"/>
      <c r="H94" s="122"/>
      <c r="I94" s="122"/>
      <c r="J94" s="122"/>
      <c r="K94" s="122"/>
      <c r="L94" s="123"/>
    </row>
    <row r="95" spans="1:14" s="11" customFormat="1" ht="21.75" customHeight="1" thickTop="1" thickBot="1" x14ac:dyDescent="0.25">
      <c r="A95" s="10"/>
      <c r="B95" s="92" t="s">
        <v>129</v>
      </c>
      <c r="C95" s="93"/>
      <c r="D95" s="93"/>
      <c r="E95" s="93"/>
      <c r="F95" s="93"/>
      <c r="G95" s="93"/>
      <c r="H95" s="93"/>
      <c r="I95" s="93"/>
      <c r="J95" s="93"/>
      <c r="K95" s="93"/>
      <c r="L95" s="116"/>
      <c r="M95" s="65" t="s">
        <v>134</v>
      </c>
      <c r="N95" s="65" t="s">
        <v>135</v>
      </c>
    </row>
    <row r="96" spans="1:14" s="11" customFormat="1" ht="21.75" customHeight="1" thickTop="1" thickBot="1" x14ac:dyDescent="0.25">
      <c r="A96" s="10"/>
      <c r="B96" s="65" t="s">
        <v>29</v>
      </c>
      <c r="C96" s="136" t="s">
        <v>130</v>
      </c>
      <c r="D96" s="137"/>
      <c r="E96" s="137"/>
      <c r="F96" s="137"/>
      <c r="G96" s="137"/>
      <c r="H96" s="137"/>
      <c r="I96" s="137"/>
      <c r="J96" s="137"/>
      <c r="K96" s="138"/>
      <c r="L96" s="70">
        <v>0</v>
      </c>
      <c r="M96" s="70"/>
      <c r="N96" s="70"/>
    </row>
    <row r="97" spans="1:14" s="11" customFormat="1" ht="21.75" customHeight="1" thickTop="1" thickBot="1" x14ac:dyDescent="0.25">
      <c r="A97" s="10"/>
      <c r="B97" s="65"/>
      <c r="C97" s="148" t="s">
        <v>60</v>
      </c>
      <c r="D97" s="149"/>
      <c r="E97" s="149"/>
      <c r="F97" s="149"/>
      <c r="G97" s="149"/>
      <c r="H97" s="149"/>
      <c r="I97" s="149"/>
      <c r="J97" s="149"/>
      <c r="K97" s="150"/>
      <c r="L97" s="70">
        <f>L96</f>
        <v>0</v>
      </c>
      <c r="M97" s="70"/>
      <c r="N97" s="70"/>
    </row>
    <row r="98" spans="1:14" s="11" customFormat="1" ht="25.9" customHeight="1" thickTop="1" thickBot="1" x14ac:dyDescent="0.25">
      <c r="A98" s="10"/>
      <c r="B98" s="121"/>
      <c r="C98" s="122"/>
      <c r="D98" s="122"/>
      <c r="E98" s="122"/>
      <c r="F98" s="122"/>
      <c r="G98" s="122"/>
      <c r="H98" s="122"/>
      <c r="I98" s="122"/>
      <c r="J98" s="122"/>
      <c r="K98" s="122"/>
      <c r="L98" s="123"/>
    </row>
    <row r="99" spans="1:14" s="11" customFormat="1" ht="21.75" customHeight="1" thickTop="1" thickBot="1" x14ac:dyDescent="0.25">
      <c r="A99" s="10"/>
      <c r="B99" s="106" t="s">
        <v>131</v>
      </c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65" t="s">
        <v>134</v>
      </c>
      <c r="N99" s="65" t="s">
        <v>135</v>
      </c>
    </row>
    <row r="100" spans="1:14" s="11" customFormat="1" ht="21.75" customHeight="1" thickTop="1" thickBot="1" x14ac:dyDescent="0.25">
      <c r="A100" s="10"/>
      <c r="B100" s="65" t="s">
        <v>73</v>
      </c>
      <c r="C100" s="136" t="s">
        <v>132</v>
      </c>
      <c r="D100" s="137"/>
      <c r="E100" s="137"/>
      <c r="F100" s="137"/>
      <c r="G100" s="137"/>
      <c r="H100" s="137"/>
      <c r="I100" s="137"/>
      <c r="J100" s="137"/>
      <c r="K100" s="138"/>
      <c r="L100" s="70">
        <f>L93</f>
        <v>0</v>
      </c>
      <c r="M100" s="70"/>
      <c r="N100" s="70"/>
    </row>
    <row r="101" spans="1:14" s="11" customFormat="1" ht="21.75" customHeight="1" thickTop="1" thickBot="1" x14ac:dyDescent="0.25">
      <c r="A101" s="10"/>
      <c r="B101" s="65" t="s">
        <v>74</v>
      </c>
      <c r="C101" s="136" t="s">
        <v>133</v>
      </c>
      <c r="D101" s="137"/>
      <c r="E101" s="137"/>
      <c r="F101" s="137"/>
      <c r="G101" s="137"/>
      <c r="H101" s="137"/>
      <c r="I101" s="137"/>
      <c r="J101" s="137"/>
      <c r="K101" s="138"/>
      <c r="L101" s="70">
        <f>L97</f>
        <v>0</v>
      </c>
      <c r="M101" s="70"/>
      <c r="N101" s="70"/>
    </row>
    <row r="102" spans="1:14" s="11" customFormat="1" ht="21.75" customHeight="1" thickTop="1" thickBot="1" x14ac:dyDescent="0.25">
      <c r="A102" s="10"/>
      <c r="B102" s="65"/>
      <c r="C102" s="106" t="s">
        <v>60</v>
      </c>
      <c r="D102" s="106"/>
      <c r="E102" s="106"/>
      <c r="F102" s="106"/>
      <c r="G102" s="106"/>
      <c r="H102" s="106"/>
      <c r="I102" s="106"/>
      <c r="J102" s="106"/>
      <c r="K102" s="106"/>
      <c r="L102" s="32">
        <f>SUM(L100:L101)</f>
        <v>0</v>
      </c>
      <c r="M102" s="32"/>
      <c r="N102" s="32"/>
    </row>
    <row r="103" spans="1:14" s="11" customFormat="1" ht="21.75" customHeight="1" thickTop="1" thickBot="1" x14ac:dyDescent="0.25">
      <c r="A103" s="10"/>
      <c r="B103" s="121"/>
      <c r="C103" s="122"/>
      <c r="D103" s="122"/>
      <c r="E103" s="122"/>
      <c r="F103" s="122"/>
      <c r="G103" s="122"/>
      <c r="H103" s="122"/>
      <c r="I103" s="122"/>
      <c r="J103" s="122"/>
      <c r="K103" s="122"/>
      <c r="L103" s="123"/>
    </row>
    <row r="104" spans="1:14" ht="21.75" customHeight="1" thickTop="1" thickBot="1" x14ac:dyDescent="0.25">
      <c r="A104" s="1"/>
      <c r="B104" s="92" t="s">
        <v>111</v>
      </c>
      <c r="C104" s="93"/>
      <c r="D104" s="93"/>
      <c r="E104" s="93"/>
      <c r="F104" s="93"/>
      <c r="G104" s="93"/>
      <c r="H104" s="93"/>
      <c r="I104" s="93"/>
      <c r="J104" s="93"/>
      <c r="K104" s="116"/>
      <c r="L104" s="87" t="s">
        <v>75</v>
      </c>
      <c r="M104" s="87" t="s">
        <v>134</v>
      </c>
      <c r="N104" s="87" t="s">
        <v>135</v>
      </c>
    </row>
    <row r="105" spans="1:14" ht="21.75" customHeight="1" thickTop="1" thickBot="1" x14ac:dyDescent="0.25">
      <c r="A105" s="1"/>
      <c r="B105" s="87" t="s">
        <v>29</v>
      </c>
      <c r="C105" s="133" t="s">
        <v>76</v>
      </c>
      <c r="D105" s="133"/>
      <c r="E105" s="133"/>
      <c r="F105" s="133"/>
      <c r="G105" s="133"/>
      <c r="H105" s="133"/>
      <c r="I105" s="133"/>
      <c r="J105" s="133"/>
      <c r="K105" s="133"/>
      <c r="L105" s="89">
        <v>0</v>
      </c>
      <c r="M105" s="89"/>
      <c r="N105" s="89"/>
    </row>
    <row r="106" spans="1:14" ht="21.75" customHeight="1" thickTop="1" thickBot="1" x14ac:dyDescent="0.25">
      <c r="A106" s="1"/>
      <c r="B106" s="87" t="s">
        <v>31</v>
      </c>
      <c r="C106" s="133" t="s">
        <v>104</v>
      </c>
      <c r="D106" s="133"/>
      <c r="E106" s="133"/>
      <c r="F106" s="134" t="s">
        <v>77</v>
      </c>
      <c r="G106" s="134"/>
      <c r="H106" s="134"/>
      <c r="I106" s="134"/>
      <c r="J106" s="134"/>
      <c r="K106" s="134"/>
      <c r="L106" s="89">
        <v>0</v>
      </c>
      <c r="M106" s="89"/>
      <c r="N106" s="89"/>
    </row>
    <row r="107" spans="1:14" ht="21.75" customHeight="1" thickTop="1" thickBot="1" x14ac:dyDescent="0.25">
      <c r="A107" s="1"/>
      <c r="B107" s="87" t="s">
        <v>34</v>
      </c>
      <c r="C107" s="133" t="s">
        <v>105</v>
      </c>
      <c r="D107" s="133"/>
      <c r="E107" s="133"/>
      <c r="F107" s="134" t="s">
        <v>77</v>
      </c>
      <c r="G107" s="134"/>
      <c r="H107" s="134"/>
      <c r="I107" s="134"/>
      <c r="J107" s="134"/>
      <c r="K107" s="134"/>
      <c r="L107" s="89">
        <v>0</v>
      </c>
      <c r="M107" s="89"/>
      <c r="N107" s="89"/>
    </row>
    <row r="108" spans="1:14" ht="21.75" customHeight="1" thickTop="1" thickBot="1" x14ac:dyDescent="0.25">
      <c r="A108" s="1"/>
      <c r="B108" s="106" t="s">
        <v>39</v>
      </c>
      <c r="C108" s="135" t="s">
        <v>160</v>
      </c>
      <c r="D108" s="135"/>
      <c r="E108" s="225"/>
      <c r="F108" s="226"/>
      <c r="G108" s="226"/>
      <c r="H108" s="226"/>
      <c r="I108" s="226"/>
      <c r="J108" s="226"/>
      <c r="K108" s="227"/>
      <c r="L108" s="145">
        <v>0</v>
      </c>
      <c r="M108" s="89"/>
      <c r="N108" s="89"/>
    </row>
    <row r="109" spans="1:14" ht="21.75" customHeight="1" thickTop="1" thickBot="1" x14ac:dyDescent="0.25">
      <c r="A109" s="1"/>
      <c r="B109" s="106"/>
      <c r="C109" s="135"/>
      <c r="D109" s="135"/>
      <c r="E109" s="228"/>
      <c r="F109" s="229"/>
      <c r="G109" s="229"/>
      <c r="H109" s="229"/>
      <c r="I109" s="229"/>
      <c r="J109" s="229"/>
      <c r="K109" s="230"/>
      <c r="L109" s="146"/>
      <c r="M109" s="89"/>
      <c r="N109" s="89"/>
    </row>
    <row r="110" spans="1:14" s="11" customFormat="1" ht="21.75" customHeight="1" thickTop="1" thickBot="1" x14ac:dyDescent="0.25">
      <c r="A110" s="10"/>
      <c r="B110" s="92" t="s">
        <v>78</v>
      </c>
      <c r="C110" s="93"/>
      <c r="D110" s="93"/>
      <c r="E110" s="93"/>
      <c r="F110" s="93"/>
      <c r="G110" s="93"/>
      <c r="H110" s="93"/>
      <c r="I110" s="93"/>
      <c r="J110" s="93"/>
      <c r="K110" s="116"/>
      <c r="L110" s="32">
        <f>SUM(L105:L109)</f>
        <v>0</v>
      </c>
      <c r="M110" s="32"/>
      <c r="N110" s="32"/>
    </row>
    <row r="111" spans="1:14" s="11" customFormat="1" ht="21.75" customHeight="1" thickTop="1" thickBot="1" x14ac:dyDescent="0.25">
      <c r="A111" s="10"/>
      <c r="B111" s="121" t="s">
        <v>100</v>
      </c>
      <c r="C111" s="122"/>
      <c r="D111" s="122"/>
      <c r="E111" s="122"/>
      <c r="F111" s="122"/>
      <c r="G111" s="122"/>
      <c r="H111" s="122"/>
      <c r="I111" s="122"/>
      <c r="J111" s="122"/>
      <c r="K111" s="122"/>
      <c r="L111" s="123"/>
    </row>
    <row r="112" spans="1:14" s="11" customFormat="1" ht="21.75" customHeight="1" thickTop="1" thickBot="1" x14ac:dyDescent="0.25">
      <c r="A112" s="10"/>
      <c r="B112" s="92" t="s">
        <v>110</v>
      </c>
      <c r="C112" s="93"/>
      <c r="D112" s="93"/>
      <c r="E112" s="93"/>
      <c r="F112" s="93"/>
      <c r="G112" s="93"/>
      <c r="H112" s="93"/>
      <c r="I112" s="93"/>
      <c r="J112" s="93"/>
      <c r="K112" s="116"/>
      <c r="L112" s="87" t="s">
        <v>28</v>
      </c>
      <c r="M112" s="87" t="s">
        <v>134</v>
      </c>
      <c r="N112" s="87" t="s">
        <v>135</v>
      </c>
    </row>
    <row r="113" spans="1:14" s="11" customFormat="1" ht="21.75" customHeight="1" thickTop="1" thickBot="1" x14ac:dyDescent="0.25">
      <c r="A113" s="10"/>
      <c r="B113" s="87" t="s">
        <v>29</v>
      </c>
      <c r="C113" s="15" t="s">
        <v>13</v>
      </c>
      <c r="D113" s="15"/>
      <c r="E113" s="15"/>
      <c r="F113" s="15"/>
      <c r="G113" s="15"/>
      <c r="H113" s="15"/>
      <c r="I113" s="15"/>
      <c r="J113" s="15"/>
      <c r="K113" s="39">
        <v>0</v>
      </c>
      <c r="L113" s="89">
        <f>L134*K113</f>
        <v>0</v>
      </c>
      <c r="M113" s="89"/>
      <c r="N113" s="89"/>
    </row>
    <row r="114" spans="1:14" s="11" customFormat="1" ht="21.75" customHeight="1" thickTop="1" thickBot="1" x14ac:dyDescent="0.25">
      <c r="A114" s="10"/>
      <c r="B114" s="87" t="s">
        <v>31</v>
      </c>
      <c r="C114" s="15" t="s">
        <v>14</v>
      </c>
      <c r="D114" s="15"/>
      <c r="E114" s="15"/>
      <c r="F114" s="15"/>
      <c r="G114" s="15"/>
      <c r="H114" s="15"/>
      <c r="I114" s="15"/>
      <c r="J114" s="15"/>
      <c r="K114" s="39">
        <v>0</v>
      </c>
      <c r="L114" s="89">
        <f>(L134+L113)*K114</f>
        <v>0</v>
      </c>
      <c r="M114" s="89"/>
      <c r="N114" s="89"/>
    </row>
    <row r="115" spans="1:14" s="11" customFormat="1" ht="21.75" customHeight="1" thickTop="1" thickBot="1" x14ac:dyDescent="0.25">
      <c r="A115" s="10"/>
      <c r="B115" s="106" t="s">
        <v>34</v>
      </c>
      <c r="C115" s="15" t="s">
        <v>15</v>
      </c>
      <c r="D115" s="15"/>
      <c r="E115" s="15"/>
      <c r="F115" s="15"/>
      <c r="G115" s="15"/>
      <c r="H115" s="15"/>
      <c r="I115" s="15"/>
      <c r="J115" s="38" t="s">
        <v>16</v>
      </c>
      <c r="L115" s="32">
        <f>SUM(L113:L114)</f>
        <v>0</v>
      </c>
      <c r="M115" s="32"/>
      <c r="N115" s="32"/>
    </row>
    <row r="116" spans="1:14" s="11" customFormat="1" ht="21.75" customHeight="1" thickTop="1" thickBot="1" x14ac:dyDescent="0.25">
      <c r="A116" s="10"/>
      <c r="B116" s="106"/>
      <c r="C116" s="15"/>
      <c r="D116" s="33" t="s">
        <v>17</v>
      </c>
      <c r="E116" s="33"/>
      <c r="F116" s="33"/>
      <c r="G116" s="124" t="s">
        <v>18</v>
      </c>
      <c r="H116" s="125"/>
      <c r="I116" s="126"/>
      <c r="J116" s="40">
        <v>0</v>
      </c>
      <c r="K116" s="127">
        <f>J120</f>
        <v>0</v>
      </c>
      <c r="L116" s="45">
        <f>($L$134+$L$113+$L$114)/(1-$K$116)*J116</f>
        <v>0</v>
      </c>
      <c r="M116" s="45"/>
      <c r="N116" s="45"/>
    </row>
    <row r="117" spans="1:14" s="11" customFormat="1" ht="21.75" customHeight="1" thickTop="1" thickBot="1" x14ac:dyDescent="0.25">
      <c r="A117" s="10"/>
      <c r="B117" s="106"/>
      <c r="C117" s="15"/>
      <c r="D117" s="33"/>
      <c r="E117" s="33"/>
      <c r="F117" s="33"/>
      <c r="G117" s="124" t="s">
        <v>19</v>
      </c>
      <c r="H117" s="125"/>
      <c r="I117" s="126"/>
      <c r="J117" s="40">
        <v>0</v>
      </c>
      <c r="K117" s="128"/>
      <c r="L117" s="45">
        <f t="shared" ref="L117:L119" si="3">($L$134+$L$113+$L$114)/(1-$K$116)*J117</f>
        <v>0</v>
      </c>
      <c r="M117" s="45"/>
      <c r="N117" s="45"/>
    </row>
    <row r="118" spans="1:14" s="11" customFormat="1" ht="21.75" customHeight="1" thickTop="1" thickBot="1" x14ac:dyDescent="0.25">
      <c r="A118" s="10"/>
      <c r="B118" s="106"/>
      <c r="C118" s="15"/>
      <c r="D118" s="15"/>
      <c r="E118" s="15"/>
      <c r="F118" s="15"/>
      <c r="G118" s="130" t="s">
        <v>115</v>
      </c>
      <c r="H118" s="131"/>
      <c r="I118" s="132"/>
      <c r="J118" s="40">
        <v>0</v>
      </c>
      <c r="K118" s="128"/>
      <c r="L118" s="45">
        <f t="shared" si="3"/>
        <v>0</v>
      </c>
      <c r="M118" s="45"/>
      <c r="N118" s="45"/>
    </row>
    <row r="119" spans="1:14" s="11" customFormat="1" ht="21.75" customHeight="1" thickTop="1" thickBot="1" x14ac:dyDescent="0.25">
      <c r="A119" s="10"/>
      <c r="B119" s="106"/>
      <c r="C119" s="33"/>
      <c r="D119" s="33" t="s">
        <v>20</v>
      </c>
      <c r="E119" s="33"/>
      <c r="F119" s="15"/>
      <c r="G119" s="124" t="s">
        <v>21</v>
      </c>
      <c r="H119" s="125"/>
      <c r="I119" s="126"/>
      <c r="J119" s="40">
        <v>0</v>
      </c>
      <c r="K119" s="129"/>
      <c r="L119" s="45">
        <f t="shared" si="3"/>
        <v>0</v>
      </c>
      <c r="M119" s="45"/>
      <c r="N119" s="45"/>
    </row>
    <row r="120" spans="1:14" s="11" customFormat="1" ht="21.75" customHeight="1" thickTop="1" thickBot="1" x14ac:dyDescent="0.25">
      <c r="A120" s="10"/>
      <c r="B120" s="88" t="s">
        <v>84</v>
      </c>
      <c r="C120" s="31"/>
      <c r="D120" s="31"/>
      <c r="E120" s="31"/>
      <c r="F120" s="31"/>
      <c r="G120" s="31"/>
      <c r="H120" s="31"/>
      <c r="I120" s="31"/>
      <c r="J120" s="44">
        <f>SUM(J116:J119)</f>
        <v>0</v>
      </c>
      <c r="K120" s="44">
        <f>K113+K114+K116</f>
        <v>0</v>
      </c>
      <c r="L120" s="32">
        <f>SUM(L115:L119)</f>
        <v>0</v>
      </c>
      <c r="M120" s="32"/>
      <c r="N120" s="32"/>
    </row>
    <row r="121" spans="1:14" s="11" customFormat="1" ht="37.15" customHeight="1" thickTop="1" thickBot="1" x14ac:dyDescent="0.25">
      <c r="A121" s="10"/>
      <c r="B121" s="107" t="s">
        <v>101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9"/>
    </row>
    <row r="122" spans="1:14" s="11" customFormat="1" ht="21.6" hidden="1" customHeight="1" thickBot="1" x14ac:dyDescent="0.25">
      <c r="A122" s="10"/>
      <c r="B122" s="110"/>
      <c r="C122" s="111"/>
      <c r="D122" s="111"/>
      <c r="E122" s="111"/>
      <c r="F122" s="111"/>
      <c r="G122" s="111"/>
      <c r="H122" s="111"/>
      <c r="I122" s="111"/>
      <c r="J122" s="111"/>
      <c r="K122" s="111"/>
      <c r="L122" s="112"/>
    </row>
    <row r="123" spans="1:14" s="11" customFormat="1" ht="21.6" hidden="1" customHeight="1" thickBot="1" x14ac:dyDescent="0.25">
      <c r="A123" s="10"/>
      <c r="B123" s="110"/>
      <c r="C123" s="111"/>
      <c r="D123" s="111"/>
      <c r="E123" s="111"/>
      <c r="F123" s="111"/>
      <c r="G123" s="111"/>
      <c r="H123" s="111"/>
      <c r="I123" s="111"/>
      <c r="J123" s="111"/>
      <c r="K123" s="111"/>
      <c r="L123" s="112"/>
    </row>
    <row r="124" spans="1:14" s="11" customFormat="1" ht="21.6" hidden="1" customHeight="1" thickBot="1" x14ac:dyDescent="0.25">
      <c r="A124" s="10"/>
      <c r="B124" s="110"/>
      <c r="C124" s="111"/>
      <c r="D124" s="111"/>
      <c r="E124" s="111"/>
      <c r="F124" s="111"/>
      <c r="G124" s="111"/>
      <c r="H124" s="111"/>
      <c r="I124" s="111"/>
      <c r="J124" s="111"/>
      <c r="K124" s="111"/>
      <c r="L124" s="112"/>
    </row>
    <row r="125" spans="1:14" s="11" customFormat="1" ht="21.6" hidden="1" customHeight="1" thickBot="1" x14ac:dyDescent="0.25">
      <c r="A125" s="10"/>
      <c r="B125" s="110"/>
      <c r="C125" s="111"/>
      <c r="D125" s="111"/>
      <c r="E125" s="111"/>
      <c r="F125" s="111"/>
      <c r="G125" s="111"/>
      <c r="H125" s="111"/>
      <c r="I125" s="111"/>
      <c r="J125" s="111"/>
      <c r="K125" s="111"/>
      <c r="L125" s="112"/>
    </row>
    <row r="126" spans="1:14" ht="21.6" hidden="1" customHeight="1" thickBot="1" x14ac:dyDescent="0.25">
      <c r="A126" s="1"/>
      <c r="B126" s="113"/>
      <c r="C126" s="114"/>
      <c r="D126" s="114"/>
      <c r="E126" s="114"/>
      <c r="F126" s="114"/>
      <c r="G126" s="114"/>
      <c r="H126" s="114"/>
      <c r="I126" s="114"/>
      <c r="J126" s="114"/>
      <c r="K126" s="114"/>
      <c r="L126" s="115"/>
    </row>
    <row r="127" spans="1:14" ht="21.75" customHeight="1" thickTop="1" thickBot="1" x14ac:dyDescent="0.25">
      <c r="A127" s="1"/>
      <c r="B127" s="92" t="s">
        <v>79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116"/>
      <c r="M127" s="32"/>
      <c r="N127" s="32"/>
    </row>
    <row r="128" spans="1:14" ht="21.75" customHeight="1" thickTop="1" thickBot="1" x14ac:dyDescent="0.25">
      <c r="A128" s="1"/>
      <c r="B128" s="117" t="s">
        <v>80</v>
      </c>
      <c r="C128" s="118"/>
      <c r="D128" s="118"/>
      <c r="E128" s="118"/>
      <c r="F128" s="118"/>
      <c r="G128" s="118"/>
      <c r="H128" s="118"/>
      <c r="I128" s="118"/>
      <c r="J128" s="118"/>
      <c r="K128" s="119"/>
      <c r="L128" s="87" t="s">
        <v>75</v>
      </c>
      <c r="M128" s="87" t="s">
        <v>134</v>
      </c>
      <c r="N128" s="87" t="s">
        <v>135</v>
      </c>
    </row>
    <row r="129" spans="1:14" ht="21.75" customHeight="1" thickTop="1" thickBot="1" x14ac:dyDescent="0.25">
      <c r="A129" s="1"/>
      <c r="B129" s="87" t="s">
        <v>29</v>
      </c>
      <c r="C129" s="100" t="s">
        <v>27</v>
      </c>
      <c r="D129" s="101"/>
      <c r="E129" s="101"/>
      <c r="F129" s="101"/>
      <c r="G129" s="101"/>
      <c r="H129" s="101"/>
      <c r="I129" s="101"/>
      <c r="J129" s="101"/>
      <c r="K129" s="102"/>
      <c r="L129" s="89">
        <f>L32</f>
        <v>0</v>
      </c>
      <c r="M129" s="89"/>
      <c r="N129" s="89"/>
    </row>
    <row r="130" spans="1:14" ht="21.75" customHeight="1" thickTop="1" thickBot="1" x14ac:dyDescent="0.25">
      <c r="A130" s="1"/>
      <c r="B130" s="87" t="s">
        <v>31</v>
      </c>
      <c r="C130" s="120" t="s">
        <v>140</v>
      </c>
      <c r="D130" s="120"/>
      <c r="E130" s="120"/>
      <c r="F130" s="120"/>
      <c r="G130" s="120"/>
      <c r="H130" s="120"/>
      <c r="I130" s="120"/>
      <c r="J130" s="120"/>
      <c r="K130" s="120"/>
      <c r="L130" s="89">
        <f>L72</f>
        <v>0</v>
      </c>
      <c r="M130" s="89"/>
      <c r="N130" s="89"/>
    </row>
    <row r="131" spans="1:14" ht="21.75" customHeight="1" thickTop="1" thickBot="1" x14ac:dyDescent="0.25">
      <c r="A131" s="1"/>
      <c r="B131" s="87" t="s">
        <v>34</v>
      </c>
      <c r="C131" s="100" t="s">
        <v>81</v>
      </c>
      <c r="D131" s="101"/>
      <c r="E131" s="101"/>
      <c r="F131" s="101"/>
      <c r="G131" s="101"/>
      <c r="H131" s="101"/>
      <c r="I131" s="101"/>
      <c r="J131" s="101"/>
      <c r="K131" s="102"/>
      <c r="L131" s="89">
        <f>L81</f>
        <v>0</v>
      </c>
      <c r="M131" s="89"/>
      <c r="N131" s="89"/>
    </row>
    <row r="132" spans="1:14" ht="21.75" customHeight="1" thickTop="1" thickBot="1" x14ac:dyDescent="0.25">
      <c r="A132" s="1"/>
      <c r="B132" s="87" t="s">
        <v>39</v>
      </c>
      <c r="C132" s="100" t="s">
        <v>82</v>
      </c>
      <c r="D132" s="101"/>
      <c r="E132" s="101"/>
      <c r="F132" s="101"/>
      <c r="G132" s="101"/>
      <c r="H132" s="101"/>
      <c r="I132" s="101"/>
      <c r="J132" s="101"/>
      <c r="K132" s="102"/>
      <c r="L132" s="89">
        <f>L102</f>
        <v>0</v>
      </c>
      <c r="M132" s="89"/>
      <c r="N132" s="89"/>
    </row>
    <row r="133" spans="1:14" ht="21.75" customHeight="1" thickTop="1" thickBot="1" x14ac:dyDescent="0.25">
      <c r="A133" s="1"/>
      <c r="B133" s="87" t="s">
        <v>41</v>
      </c>
      <c r="C133" s="100" t="s">
        <v>114</v>
      </c>
      <c r="D133" s="101"/>
      <c r="E133" s="101"/>
      <c r="F133" s="101"/>
      <c r="G133" s="101"/>
      <c r="H133" s="101"/>
      <c r="I133" s="101"/>
      <c r="J133" s="101"/>
      <c r="K133" s="102"/>
      <c r="L133" s="89">
        <f>L110</f>
        <v>0</v>
      </c>
      <c r="M133" s="89"/>
      <c r="N133" s="89"/>
    </row>
    <row r="134" spans="1:14" ht="21.75" customHeight="1" thickTop="1" thickBot="1" x14ac:dyDescent="0.25">
      <c r="A134" s="1"/>
      <c r="B134" s="92" t="s">
        <v>83</v>
      </c>
      <c r="C134" s="92"/>
      <c r="D134" s="92"/>
      <c r="E134" s="92"/>
      <c r="F134" s="92"/>
      <c r="G134" s="92"/>
      <c r="H134" s="92"/>
      <c r="I134" s="92"/>
      <c r="J134" s="92"/>
      <c r="K134" s="92"/>
      <c r="L134" s="32">
        <f>SUM(L129:L133)</f>
        <v>0</v>
      </c>
      <c r="M134" s="32"/>
      <c r="N134" s="32"/>
    </row>
    <row r="135" spans="1:14" s="11" customFormat="1" ht="21.75" customHeight="1" thickTop="1" thickBot="1" x14ac:dyDescent="0.25">
      <c r="A135" s="10"/>
      <c r="B135" s="87" t="s">
        <v>43</v>
      </c>
      <c r="C135" s="100" t="s">
        <v>113</v>
      </c>
      <c r="D135" s="101"/>
      <c r="E135" s="101"/>
      <c r="F135" s="101"/>
      <c r="G135" s="101"/>
      <c r="H135" s="101"/>
      <c r="I135" s="101"/>
      <c r="J135" s="101"/>
      <c r="K135" s="102"/>
      <c r="L135" s="89">
        <f>L120</f>
        <v>0</v>
      </c>
      <c r="M135" s="89"/>
      <c r="N135" s="89"/>
    </row>
    <row r="136" spans="1:14" ht="34.15" customHeight="1" thickTop="1" thickBot="1" x14ac:dyDescent="0.25">
      <c r="A136" s="1"/>
      <c r="B136" s="103" t="s">
        <v>85</v>
      </c>
      <c r="C136" s="104"/>
      <c r="D136" s="104"/>
      <c r="E136" s="104"/>
      <c r="F136" s="104"/>
      <c r="G136" s="104"/>
      <c r="H136" s="104"/>
      <c r="I136" s="104"/>
      <c r="J136" s="104"/>
      <c r="K136" s="105"/>
      <c r="L136" s="41">
        <f>L134+L135</f>
        <v>0</v>
      </c>
      <c r="M136" s="41"/>
      <c r="N136" s="41"/>
    </row>
    <row r="137" spans="1:14" ht="21.75" customHeight="1" thickTop="1" thickBot="1" x14ac:dyDescent="0.25">
      <c r="A137" s="1"/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5"/>
    </row>
    <row r="138" spans="1:14" ht="21.75" customHeight="1" thickTop="1" thickBot="1" x14ac:dyDescent="0.25">
      <c r="A138" s="1"/>
      <c r="B138" s="106" t="s">
        <v>86</v>
      </c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58"/>
    </row>
    <row r="139" spans="1:14" ht="45" customHeight="1" thickTop="1" thickBot="1" x14ac:dyDescent="0.25">
      <c r="A139" s="1"/>
      <c r="B139" s="94" t="s">
        <v>87</v>
      </c>
      <c r="C139" s="94"/>
      <c r="D139" s="94"/>
      <c r="E139" s="95" t="s">
        <v>88</v>
      </c>
      <c r="F139" s="95"/>
      <c r="G139" s="95" t="s">
        <v>89</v>
      </c>
      <c r="H139" s="95"/>
      <c r="I139" s="95" t="s">
        <v>90</v>
      </c>
      <c r="J139" s="95"/>
      <c r="K139" s="62" t="s">
        <v>91</v>
      </c>
      <c r="L139" s="34" t="s">
        <v>92</v>
      </c>
      <c r="M139" s="34" t="s">
        <v>136</v>
      </c>
      <c r="N139" s="34" t="s">
        <v>136</v>
      </c>
    </row>
    <row r="140" spans="1:14" ht="21.75" customHeight="1" thickTop="1" thickBot="1" x14ac:dyDescent="0.25">
      <c r="A140" s="1"/>
      <c r="B140" s="96" t="s">
        <v>142</v>
      </c>
      <c r="C140" s="96"/>
      <c r="D140" s="96"/>
      <c r="E140" s="97">
        <f>L136</f>
        <v>0</v>
      </c>
      <c r="F140" s="97"/>
      <c r="G140" s="98">
        <v>1</v>
      </c>
      <c r="H140" s="99"/>
      <c r="I140" s="97">
        <f>E140*G140</f>
        <v>0</v>
      </c>
      <c r="J140" s="97"/>
      <c r="K140" s="63">
        <v>1</v>
      </c>
      <c r="L140" s="35">
        <f>I140*K140</f>
        <v>0</v>
      </c>
      <c r="M140" s="35"/>
      <c r="N140" s="35"/>
    </row>
    <row r="141" spans="1:14" ht="36.75" customHeight="1" thickTop="1" thickBot="1" x14ac:dyDescent="0.25">
      <c r="A141" s="1"/>
      <c r="B141" s="91" t="s">
        <v>93</v>
      </c>
      <c r="C141" s="91"/>
      <c r="D141" s="91"/>
      <c r="E141" s="91"/>
      <c r="F141" s="91"/>
      <c r="G141" s="91"/>
      <c r="H141" s="91"/>
      <c r="I141" s="91"/>
      <c r="J141" s="91"/>
      <c r="K141" s="91"/>
      <c r="L141" s="42"/>
      <c r="M141" s="42"/>
      <c r="N141" s="42"/>
    </row>
    <row r="142" spans="1:14" ht="36.75" customHeight="1" thickTop="1" thickBot="1" x14ac:dyDescent="0.25">
      <c r="A142" s="1"/>
      <c r="B142" s="92" t="s">
        <v>102</v>
      </c>
      <c r="C142" s="93"/>
      <c r="D142" s="93"/>
      <c r="E142" s="93"/>
      <c r="F142" s="93"/>
      <c r="G142" s="93"/>
      <c r="H142" s="93"/>
      <c r="I142" s="93"/>
      <c r="J142" s="93"/>
      <c r="K142" s="93"/>
      <c r="L142" s="46"/>
      <c r="M142" s="46"/>
      <c r="N142" s="46"/>
    </row>
    <row r="143" spans="1:14" ht="16.5" thickTop="1" x14ac:dyDescent="0.2">
      <c r="L143" s="47" t="s">
        <v>112</v>
      </c>
      <c r="M143" s="47" t="s">
        <v>112</v>
      </c>
      <c r="N143" s="47" t="s">
        <v>112</v>
      </c>
    </row>
    <row r="144" spans="1:14" x14ac:dyDescent="0.2">
      <c r="L144" s="12" t="e">
        <f>L136/L129</f>
        <v>#DIV/0!</v>
      </c>
    </row>
    <row r="148" spans="9:9" x14ac:dyDescent="0.2">
      <c r="I148" s="60"/>
    </row>
    <row r="1048528" ht="12.75" customHeight="1" x14ac:dyDescent="0.2"/>
    <row r="1048529" ht="12.75" customHeight="1" x14ac:dyDescent="0.2"/>
    <row r="1048530" ht="12.75" customHeight="1" x14ac:dyDescent="0.2"/>
    <row r="1048531" ht="12.75" customHeight="1" x14ac:dyDescent="0.2"/>
    <row r="1048532" ht="12.75" customHeight="1" x14ac:dyDescent="0.2"/>
    <row r="1048533" ht="12.75" customHeight="1" x14ac:dyDescent="0.2"/>
    <row r="1048534" ht="12.75" customHeight="1" x14ac:dyDescent="0.2"/>
    <row r="1048535" ht="12.75" customHeight="1" x14ac:dyDescent="0.2"/>
    <row r="1048536" ht="12.75" customHeight="1" x14ac:dyDescent="0.2"/>
    <row r="1048537" ht="12.75" customHeight="1" x14ac:dyDescent="0.2"/>
    <row r="1048538" ht="12.75" customHeight="1" x14ac:dyDescent="0.2"/>
    <row r="1048539" ht="12.75" customHeight="1" x14ac:dyDescent="0.2"/>
    <row r="1048540" ht="12.75" customHeight="1" x14ac:dyDescent="0.2"/>
    <row r="1048541" ht="12.75" customHeight="1" x14ac:dyDescent="0.2"/>
    <row r="1048542" ht="12.75" customHeight="1" x14ac:dyDescent="0.2"/>
    <row r="1048543" ht="12.75" customHeight="1" x14ac:dyDescent="0.2"/>
    <row r="1048544" ht="12.75" customHeight="1" x14ac:dyDescent="0.2"/>
    <row r="1048545" ht="12.75" customHeight="1" x14ac:dyDescent="0.2"/>
    <row r="1048546" ht="12.75" customHeight="1" x14ac:dyDescent="0.2"/>
    <row r="1048547" ht="12.75" customHeight="1" x14ac:dyDescent="0.2"/>
    <row r="1048548" ht="12.75" customHeight="1" x14ac:dyDescent="0.2"/>
    <row r="1048549" ht="12.75" customHeight="1" x14ac:dyDescent="0.2"/>
    <row r="1048550" ht="12.75" customHeight="1" x14ac:dyDescent="0.2"/>
    <row r="1048551" ht="12.75" customHeight="1" x14ac:dyDescent="0.2"/>
    <row r="1048552" ht="12.75" customHeight="1" x14ac:dyDescent="0.2"/>
    <row r="1048553" ht="12.75" customHeight="1" x14ac:dyDescent="0.2"/>
    <row r="1048554" ht="12.75" customHeight="1" x14ac:dyDescent="0.2"/>
    <row r="1048555" ht="12.75" customHeight="1" x14ac:dyDescent="0.2"/>
    <row r="1048556" ht="12.75" customHeight="1" x14ac:dyDescent="0.2"/>
    <row r="1048557" ht="12.75" customHeight="1" x14ac:dyDescent="0.2"/>
    <row r="1048558" ht="12.75" customHeight="1" x14ac:dyDescent="0.2"/>
  </sheetData>
  <mergeCells count="132">
    <mergeCell ref="B5:D5"/>
    <mergeCell ref="E5:J5"/>
    <mergeCell ref="C7:F7"/>
    <mergeCell ref="G7:L7"/>
    <mergeCell ref="B12:L14"/>
    <mergeCell ref="B15:L15"/>
    <mergeCell ref="B1:J1"/>
    <mergeCell ref="B2:D2"/>
    <mergeCell ref="E2:J2"/>
    <mergeCell ref="B3:D3"/>
    <mergeCell ref="E3:J3"/>
    <mergeCell ref="B4:D4"/>
    <mergeCell ref="E4:G4"/>
    <mergeCell ref="I4:J4"/>
    <mergeCell ref="C28:K28"/>
    <mergeCell ref="C29:K29"/>
    <mergeCell ref="C30:K30"/>
    <mergeCell ref="B31:L31"/>
    <mergeCell ref="B32:K32"/>
    <mergeCell ref="B33:L34"/>
    <mergeCell ref="C19:K19"/>
    <mergeCell ref="B20:L22"/>
    <mergeCell ref="B23:K23"/>
    <mergeCell ref="I25:K25"/>
    <mergeCell ref="B26:B27"/>
    <mergeCell ref="C26:E27"/>
    <mergeCell ref="L26:L27"/>
    <mergeCell ref="B42:L42"/>
    <mergeCell ref="C43:J43"/>
    <mergeCell ref="C44:J44"/>
    <mergeCell ref="C45:J45"/>
    <mergeCell ref="C46:J46"/>
    <mergeCell ref="C47:J47"/>
    <mergeCell ref="B35:L35"/>
    <mergeCell ref="B36:L36"/>
    <mergeCell ref="C37:J37"/>
    <mergeCell ref="C38:J38"/>
    <mergeCell ref="C39:J39"/>
    <mergeCell ref="B40:L41"/>
    <mergeCell ref="B55:L55"/>
    <mergeCell ref="C56:K56"/>
    <mergeCell ref="C57:K57"/>
    <mergeCell ref="C58:K58"/>
    <mergeCell ref="C59:K59"/>
    <mergeCell ref="C60:K60"/>
    <mergeCell ref="C48:J48"/>
    <mergeCell ref="C49:F49"/>
    <mergeCell ref="I49:J49"/>
    <mergeCell ref="H50:J50"/>
    <mergeCell ref="B51:J51"/>
    <mergeCell ref="B52:L54"/>
    <mergeCell ref="B68:L68"/>
    <mergeCell ref="C69:J69"/>
    <mergeCell ref="C70:J70"/>
    <mergeCell ref="C71:K71"/>
    <mergeCell ref="C72:J72"/>
    <mergeCell ref="B73:L73"/>
    <mergeCell ref="C61:K61"/>
    <mergeCell ref="C62:K62"/>
    <mergeCell ref="C63:K63"/>
    <mergeCell ref="C64:K64"/>
    <mergeCell ref="C65:K65"/>
    <mergeCell ref="B66:L67"/>
    <mergeCell ref="C80:J80"/>
    <mergeCell ref="B81:J81"/>
    <mergeCell ref="B82:L84"/>
    <mergeCell ref="B85:L85"/>
    <mergeCell ref="B86:L86"/>
    <mergeCell ref="C87:J87"/>
    <mergeCell ref="B74:L74"/>
    <mergeCell ref="C75:J75"/>
    <mergeCell ref="C76:J76"/>
    <mergeCell ref="C77:J77"/>
    <mergeCell ref="C78:J78"/>
    <mergeCell ref="C79:J79"/>
    <mergeCell ref="B94:L94"/>
    <mergeCell ref="B95:L95"/>
    <mergeCell ref="C96:K96"/>
    <mergeCell ref="C97:K97"/>
    <mergeCell ref="B98:L98"/>
    <mergeCell ref="B99:L99"/>
    <mergeCell ref="C88:J88"/>
    <mergeCell ref="C89:J89"/>
    <mergeCell ref="C90:J90"/>
    <mergeCell ref="C91:J91"/>
    <mergeCell ref="C92:J92"/>
    <mergeCell ref="B93:J93"/>
    <mergeCell ref="C106:E106"/>
    <mergeCell ref="F106:K106"/>
    <mergeCell ref="C107:E107"/>
    <mergeCell ref="F107:K107"/>
    <mergeCell ref="B108:B109"/>
    <mergeCell ref="C108:D109"/>
    <mergeCell ref="C100:K100"/>
    <mergeCell ref="C101:K101"/>
    <mergeCell ref="C102:K102"/>
    <mergeCell ref="B103:L103"/>
    <mergeCell ref="B104:K104"/>
    <mergeCell ref="C105:K105"/>
    <mergeCell ref="E108:K109"/>
    <mergeCell ref="L108:L109"/>
    <mergeCell ref="B110:K110"/>
    <mergeCell ref="B111:L111"/>
    <mergeCell ref="B112:K112"/>
    <mergeCell ref="B115:B119"/>
    <mergeCell ref="G116:I116"/>
    <mergeCell ref="K116:K119"/>
    <mergeCell ref="G117:I117"/>
    <mergeCell ref="G118:I118"/>
    <mergeCell ref="G119:I119"/>
    <mergeCell ref="C132:K132"/>
    <mergeCell ref="C133:K133"/>
    <mergeCell ref="B134:K134"/>
    <mergeCell ref="C135:K135"/>
    <mergeCell ref="B136:K136"/>
    <mergeCell ref="B138:L138"/>
    <mergeCell ref="B121:L126"/>
    <mergeCell ref="B127:L127"/>
    <mergeCell ref="B128:K128"/>
    <mergeCell ref="C129:K129"/>
    <mergeCell ref="C130:K130"/>
    <mergeCell ref="C131:K131"/>
    <mergeCell ref="B141:K141"/>
    <mergeCell ref="B142:K142"/>
    <mergeCell ref="B139:D139"/>
    <mergeCell ref="E139:F139"/>
    <mergeCell ref="G139:H139"/>
    <mergeCell ref="I139:J139"/>
    <mergeCell ref="B140:D140"/>
    <mergeCell ref="E140:F140"/>
    <mergeCell ref="G140:H140"/>
    <mergeCell ref="I140:J140"/>
  </mergeCells>
  <printOptions horizontalCentered="1"/>
  <pageMargins left="0.47222222222222199" right="0.47222222222222199" top="0.39374999999999999" bottom="0.39374999999999999" header="0.51180555555555496" footer="0.51180555555555496"/>
  <pageSetup paperSize="9" scale="66" firstPageNumber="0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8" sqref="E8"/>
    </sheetView>
  </sheetViews>
  <sheetFormatPr defaultRowHeight="12.75" x14ac:dyDescent="0.2"/>
  <cols>
    <col min="2" max="2" width="30.7109375" customWidth="1"/>
    <col min="3" max="3" width="13.85546875" customWidth="1"/>
    <col min="4" max="4" width="17.7109375" customWidth="1"/>
    <col min="5" max="5" width="19.140625" customWidth="1"/>
    <col min="6" max="6" width="28.140625" customWidth="1"/>
  </cols>
  <sheetData>
    <row r="1" spans="1:6" x14ac:dyDescent="0.2">
      <c r="A1" s="232"/>
      <c r="B1" s="232"/>
      <c r="C1" s="232"/>
      <c r="D1" s="232"/>
      <c r="E1" s="232"/>
      <c r="F1" s="232"/>
    </row>
    <row r="2" spans="1:6" x14ac:dyDescent="0.2">
      <c r="A2" s="232" t="s">
        <v>145</v>
      </c>
      <c r="B2" s="232"/>
      <c r="C2" s="232"/>
      <c r="D2" s="232"/>
      <c r="E2" s="232"/>
      <c r="F2" s="232"/>
    </row>
    <row r="3" spans="1:6" ht="13.5" thickBot="1" x14ac:dyDescent="0.25">
      <c r="A3" s="233"/>
      <c r="B3" s="233"/>
      <c r="C3" s="233"/>
      <c r="D3" s="233"/>
      <c r="E3" s="233"/>
      <c r="F3" s="233"/>
    </row>
    <row r="4" spans="1:6" ht="30.75" thickBot="1" x14ac:dyDescent="0.25">
      <c r="A4" s="74" t="s">
        <v>146</v>
      </c>
      <c r="B4" s="74" t="s">
        <v>147</v>
      </c>
      <c r="C4" s="75" t="s">
        <v>148</v>
      </c>
      <c r="D4" s="75" t="s">
        <v>149</v>
      </c>
      <c r="E4" s="75" t="s">
        <v>150</v>
      </c>
      <c r="F4" s="75" t="s">
        <v>151</v>
      </c>
    </row>
    <row r="5" spans="1:6" ht="13.5" thickBot="1" x14ac:dyDescent="0.25">
      <c r="A5" s="76">
        <v>1</v>
      </c>
      <c r="B5" s="77" t="s">
        <v>156</v>
      </c>
      <c r="C5" s="76">
        <v>1</v>
      </c>
      <c r="D5" s="76">
        <v>1</v>
      </c>
      <c r="E5" s="78">
        <f>'Oficial de Manutenção'!L140</f>
        <v>0</v>
      </c>
      <c r="F5" s="78">
        <f t="shared" ref="F5:F7" si="0">E5*12</f>
        <v>0</v>
      </c>
    </row>
    <row r="6" spans="1:6" ht="13.5" thickBot="1" x14ac:dyDescent="0.25">
      <c r="A6" s="76">
        <v>2</v>
      </c>
      <c r="B6" s="77" t="s">
        <v>142</v>
      </c>
      <c r="C6" s="76">
        <v>1</v>
      </c>
      <c r="D6" s="76">
        <v>1</v>
      </c>
      <c r="E6" s="78">
        <f>Eletricista!L140</f>
        <v>0</v>
      </c>
      <c r="F6" s="78">
        <f t="shared" si="0"/>
        <v>0</v>
      </c>
    </row>
    <row r="7" spans="1:6" ht="13.5" thickBot="1" x14ac:dyDescent="0.25">
      <c r="A7" s="76">
        <v>3</v>
      </c>
      <c r="B7" s="77" t="s">
        <v>153</v>
      </c>
      <c r="C7" s="76">
        <v>1</v>
      </c>
      <c r="D7" s="76">
        <v>1</v>
      </c>
      <c r="E7" s="78">
        <f>'Bombeiro Hidráulico'!L140</f>
        <v>0</v>
      </c>
      <c r="F7" s="78">
        <f t="shared" si="0"/>
        <v>0</v>
      </c>
    </row>
    <row r="8" spans="1:6" ht="15.75" thickBot="1" x14ac:dyDescent="0.25">
      <c r="A8" s="234" t="s">
        <v>152</v>
      </c>
      <c r="B8" s="235"/>
      <c r="C8" s="79">
        <f>SUM(C5:C7)</f>
        <v>3</v>
      </c>
      <c r="D8" s="79">
        <f>SUM(D5:D7)</f>
        <v>3</v>
      </c>
      <c r="E8" s="80">
        <f>SUM(E5:E7)</f>
        <v>0</v>
      </c>
      <c r="F8" s="81">
        <f>E8*12</f>
        <v>0</v>
      </c>
    </row>
    <row r="9" spans="1:6" ht="15.75" thickBot="1" x14ac:dyDescent="0.3">
      <c r="A9" s="236"/>
      <c r="B9" s="237"/>
      <c r="C9" s="237"/>
      <c r="D9" s="237"/>
      <c r="E9" s="237"/>
      <c r="F9" s="238"/>
    </row>
  </sheetData>
  <mergeCells count="5">
    <mergeCell ref="A1:F1"/>
    <mergeCell ref="A2:F2"/>
    <mergeCell ref="A3:F3"/>
    <mergeCell ref="A8:B8"/>
    <mergeCell ref="A9:F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Oficial de Manutenção</vt:lpstr>
      <vt:lpstr>Bombeiro Hidráulico</vt:lpstr>
      <vt:lpstr>Eletricista</vt:lpstr>
      <vt:lpstr>Resumo</vt:lpstr>
      <vt:lpstr>'Bombeiro Hidráulico'!Area_de_impressao</vt:lpstr>
      <vt:lpstr>Eletricista!Area_de_impressao</vt:lpstr>
      <vt:lpstr>'Oficial de Manutenção'!Area_de_impressao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dc:description/>
  <cp:lastModifiedBy>Raphael Lira da Silva</cp:lastModifiedBy>
  <cp:revision>11</cp:revision>
  <cp:lastPrinted>2019-08-08T21:44:20Z</cp:lastPrinted>
  <dcterms:created xsi:type="dcterms:W3CDTF">2017-04-19T09:28:32Z</dcterms:created>
  <dcterms:modified xsi:type="dcterms:W3CDTF">2019-09-03T12:36:30Z</dcterms:modified>
  <dc:language>pt-BR</dc:language>
</cp:coreProperties>
</file>